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28" windowWidth="14808" windowHeight="7896" firstSheet="1" activeTab="1"/>
  </bookViews>
  <sheets>
    <sheet name="8.1.2" sheetId="1" r:id="rId1"/>
    <sheet name="8.1.3" sheetId="2" r:id="rId2"/>
    <sheet name="8.1.4a" sheetId="3" r:id="rId3"/>
    <sheet name="8.1.4b" sheetId="4" r:id="rId4"/>
    <sheet name="8.1.4c" sheetId="5" r:id="rId5"/>
    <sheet name="8.1.4d" sheetId="6" r:id="rId6"/>
    <sheet name="8.1.4e" sheetId="7" r:id="rId7"/>
    <sheet name="8.1.5.1 " sheetId="8" r:id="rId8"/>
    <sheet name="8.1.5.2 " sheetId="9" r:id="rId9"/>
    <sheet name="8.1.5.3a " sheetId="10" r:id="rId10"/>
    <sheet name="8.1.5.3b " sheetId="11" r:id="rId11"/>
    <sheet name="8.1.5.4a " sheetId="12" r:id="rId12"/>
    <sheet name="8.1.5.4b" sheetId="13" r:id="rId13"/>
    <sheet name="8.1.5.5a" sheetId="14" r:id="rId14"/>
    <sheet name="8.1.5.5b" sheetId="15" r:id="rId15"/>
    <sheet name="8.1.5.6a" sheetId="16" r:id="rId16"/>
    <sheet name="8.1.5.6b" sheetId="17" r:id="rId17"/>
    <sheet name="8.1.5.6c" sheetId="18" r:id="rId18"/>
    <sheet name="8.1.5.7a" sheetId="19" r:id="rId19"/>
    <sheet name="8.1.5.7b  " sheetId="20" r:id="rId20"/>
    <sheet name="8.1.5.7c" sheetId="21" r:id="rId21"/>
    <sheet name="8.1.6.1" sheetId="22" r:id="rId22"/>
    <sheet name="8.1.6.2.1" sheetId="23" r:id="rId23"/>
    <sheet name="8.1.6.2.2" sheetId="24" r:id="rId24"/>
    <sheet name="8.1.6. 2.3" sheetId="25" r:id="rId25"/>
    <sheet name="8.1.6.2.4" sheetId="26" r:id="rId26"/>
    <sheet name="8.1.6.2.5 a" sheetId="27" r:id="rId27"/>
    <sheet name="8.1.6.2.5 b" sheetId="28" r:id="rId28"/>
    <sheet name="8.1.6.3 " sheetId="29" r:id="rId29"/>
    <sheet name="8.1.6.4." sheetId="30" r:id="rId30"/>
  </sheets>
  <externalReferences>
    <externalReference r:id="rId33"/>
    <externalReference r:id="rId34"/>
    <externalReference r:id="rId35"/>
    <externalReference r:id="rId36"/>
  </externalReferences>
  <definedNames>
    <definedName name="NombreTabla">"Dummy"</definedName>
    <definedName name="Recover" localSheetId="0">'[2]Macro1'!$A$47</definedName>
    <definedName name="Recover" localSheetId="7">'[3]Macro1'!$A$47</definedName>
    <definedName name="Recover" localSheetId="8">'[3]Macro1'!$A$47</definedName>
    <definedName name="Recover" localSheetId="9">'[3]Macro1'!$A$47</definedName>
    <definedName name="Recover" localSheetId="10">'[3]Macro1'!$A$47</definedName>
    <definedName name="Recover" localSheetId="11">'[3]Macro1'!$A$47</definedName>
    <definedName name="Recover" localSheetId="19">'[4]Macro1'!$A$47</definedName>
    <definedName name="Recover" localSheetId="20">'[4]Macro1'!$A$47</definedName>
    <definedName name="Recover">'[1]Macro1'!$A$47</definedName>
  </definedNames>
  <calcPr fullCalcOnLoad="1"/>
</workbook>
</file>

<file path=xl/sharedStrings.xml><?xml version="1.0" encoding="utf-8"?>
<sst xmlns="http://schemas.openxmlformats.org/spreadsheetml/2006/main" count="972" uniqueCount="474">
  <si>
    <t>Vinaròs</t>
  </si>
  <si>
    <t>La Plana</t>
  </si>
  <si>
    <t>Requena</t>
  </si>
  <si>
    <t>La Ribera</t>
  </si>
  <si>
    <t>Gandia</t>
  </si>
  <si>
    <t>Dénia</t>
  </si>
  <si>
    <t>Marina Baixa</t>
  </si>
  <si>
    <t>Elda</t>
  </si>
  <si>
    <t>Orihuela</t>
  </si>
  <si>
    <t>Torrevieja</t>
  </si>
  <si>
    <t>Manises</t>
  </si>
  <si>
    <t xml:space="preserve">Total </t>
  </si>
  <si>
    <t>Xàtiva-Ontinyent</t>
  </si>
  <si>
    <t>EAP</t>
  </si>
  <si>
    <t>ZBS       (en EAP)</t>
  </si>
  <si>
    <t>USM Infantil</t>
  </si>
  <si>
    <t>UCA</t>
  </si>
  <si>
    <t>UHD</t>
  </si>
  <si>
    <t>HACLE</t>
  </si>
  <si>
    <t>TOTAL</t>
  </si>
  <si>
    <t>%</t>
  </si>
  <si>
    <t>1.260*</t>
  </si>
  <si>
    <t xml:space="preserve"> TS                 US. MENTAL</t>
  </si>
  <si>
    <t xml:space="preserve"> TS                             UCA </t>
  </si>
  <si>
    <t xml:space="preserve"> TS                     EAP</t>
  </si>
  <si>
    <t xml:space="preserve"> TS                     TOTAL</t>
  </si>
  <si>
    <t>5.025</t>
  </si>
  <si>
    <t>1.395</t>
  </si>
  <si>
    <t>47.793</t>
  </si>
  <si>
    <t>54.213</t>
  </si>
  <si>
    <t>23 MILITAR (MANISES)</t>
  </si>
  <si>
    <t>Glosario: TS Trabajador/a Social</t>
  </si>
  <si>
    <r>
      <rPr>
        <b/>
        <sz val="11"/>
        <color indexed="9"/>
        <rFont val="Calibri"/>
        <family val="2"/>
      </rPr>
      <t>Cobertura poblacional en 2017</t>
    </r>
  </si>
  <si>
    <r>
      <rPr>
        <i/>
        <sz val="11"/>
        <color indexed="9"/>
        <rFont val="Calibri"/>
        <family val="2"/>
      </rPr>
      <t>per grups d’assegurament (SIP - Servei d’Assegurament Sanitari)</t>
    </r>
  </si>
  <si>
    <r>
      <rPr>
        <b/>
        <sz val="10"/>
        <color indexed="9"/>
        <rFont val="Calibri"/>
        <family val="2"/>
      </rPr>
      <t>Assegurament amb empadronament</t>
    </r>
  </si>
  <si>
    <r>
      <rPr>
        <b/>
        <sz val="10"/>
        <color indexed="9"/>
        <rFont val="Calibri"/>
        <family val="2"/>
      </rPr>
      <t>No-assegurament amb assistència empadronament</t>
    </r>
  </si>
  <si>
    <r>
      <rPr>
        <b/>
        <sz val="10"/>
        <color indexed="9"/>
        <rFont val="Calibri"/>
        <family val="2"/>
      </rPr>
      <t>No-assegurament</t>
    </r>
  </si>
  <si>
    <r>
      <rPr>
        <b/>
        <sz val="10"/>
        <color indexed="9"/>
        <rFont val="Calibri"/>
        <family val="2"/>
      </rPr>
      <t>Desplaçament</t>
    </r>
  </si>
  <si>
    <r>
      <rPr>
        <sz val="9"/>
        <color indexed="8"/>
        <rFont val="Calibri"/>
        <family val="2"/>
      </rPr>
      <t>Departament de Salut</t>
    </r>
  </si>
  <si>
    <r>
      <rPr>
        <sz val="10"/>
        <color indexed="8"/>
        <rFont val="Arial"/>
        <family val="2"/>
      </rPr>
      <t>Seguretat Social actiu</t>
    </r>
  </si>
  <si>
    <r>
      <rPr>
        <sz val="10"/>
        <color indexed="8"/>
        <rFont val="Arial"/>
        <family val="2"/>
      </rPr>
      <t>Seguretat Social pensionista</t>
    </r>
  </si>
  <si>
    <r>
      <rPr>
        <sz val="10"/>
        <color indexed="8"/>
        <rFont val="Arial"/>
        <family val="2"/>
      </rPr>
      <t>Conveni internacional (residents)</t>
    </r>
  </si>
  <si>
    <r>
      <rPr>
        <sz val="10"/>
        <color indexed="8"/>
        <rFont val="Arial"/>
        <family val="2"/>
      </rPr>
      <t>Seguretat Social exempts (farmàcia gratuïta)</t>
    </r>
  </si>
  <si>
    <r>
      <rPr>
        <sz val="10"/>
        <color indexed="8"/>
        <rFont val="Arial"/>
        <family val="2"/>
      </rPr>
      <t>Mutualisme administratiu públic</t>
    </r>
  </si>
  <si>
    <r>
      <rPr>
        <sz val="10"/>
        <color indexed="8"/>
        <rFont val="Arial"/>
        <family val="2"/>
      </rPr>
      <t>ASU i sol·licituds</t>
    </r>
  </si>
  <si>
    <r>
      <rPr>
        <sz val="10"/>
        <color indexed="8"/>
        <rFont val="Arial"/>
        <family val="2"/>
      </rPr>
      <t>Cobertura RDL grups especials</t>
    </r>
  </si>
  <si>
    <r>
      <rPr>
        <sz val="10"/>
        <color indexed="8"/>
        <rFont val="Arial"/>
        <family val="2"/>
      </rPr>
      <t>Altres cobertures</t>
    </r>
  </si>
  <si>
    <r>
      <rPr>
        <sz val="10"/>
        <color indexed="8"/>
        <rFont val="Arial"/>
        <family val="2"/>
      </rPr>
      <t>Mutualisme administratiu privat</t>
    </r>
  </si>
  <si>
    <r>
      <rPr>
        <sz val="10"/>
        <color indexed="8"/>
        <rFont val="Arial"/>
        <family val="2"/>
      </rPr>
      <t>No assegurats irregulars</t>
    </r>
  </si>
  <si>
    <r>
      <rPr>
        <sz val="10"/>
        <color indexed="8"/>
        <rFont val="Arial"/>
        <family val="2"/>
      </rPr>
      <t>No assegurats</t>
    </r>
  </si>
  <si>
    <r>
      <rPr>
        <sz val="10"/>
        <color indexed="8"/>
        <rFont val="Arial"/>
        <family val="2"/>
      </rPr>
      <t>Targeta altra CA</t>
    </r>
  </si>
  <si>
    <r>
      <rPr>
        <sz val="10"/>
        <color indexed="8"/>
        <rFont val="Arial"/>
        <family val="2"/>
      </rPr>
      <t>TSE-Conveni internacional</t>
    </r>
  </si>
  <si>
    <r>
      <rPr>
        <b/>
        <sz val="10"/>
        <color indexed="8"/>
        <rFont val="Arial"/>
        <family val="2"/>
      </rPr>
      <t>% de cobertura</t>
    </r>
  </si>
  <si>
    <r>
      <rPr>
        <b/>
        <sz val="10"/>
        <color indexed="8"/>
        <rFont val="Arial"/>
        <family val="2"/>
      </rPr>
      <t>Total</t>
    </r>
  </si>
  <si>
    <r>
      <rPr>
        <sz val="10"/>
        <color indexed="8"/>
        <rFont val="Arial"/>
        <family val="2"/>
      </rPr>
      <t>Amb assistència</t>
    </r>
  </si>
  <si>
    <r>
      <rPr>
        <sz val="9"/>
        <rFont val="Calibri"/>
        <family val="2"/>
      </rPr>
      <t>Població no assignada</t>
    </r>
  </si>
  <si>
    <r>
      <rPr>
        <sz val="9"/>
        <color indexed="8"/>
        <rFont val="Calibri"/>
        <family val="2"/>
      </rPr>
      <t>Vinaròs</t>
    </r>
  </si>
  <si>
    <r>
      <rPr>
        <sz val="9"/>
        <color indexed="8"/>
        <rFont val="Calibri"/>
        <family val="2"/>
      </rPr>
      <t>Castelló</t>
    </r>
  </si>
  <si>
    <r>
      <rPr>
        <sz val="9"/>
        <color indexed="8"/>
        <rFont val="Calibri"/>
        <family val="2"/>
      </rPr>
      <t>La Plana</t>
    </r>
  </si>
  <si>
    <r>
      <rPr>
        <sz val="9"/>
        <color indexed="8"/>
        <rFont val="Calibri"/>
        <family val="2"/>
      </rPr>
      <t>Sagunt</t>
    </r>
  </si>
  <si>
    <r>
      <rPr>
        <sz val="9"/>
        <color indexed="8"/>
        <rFont val="Calibri"/>
        <family val="2"/>
      </rPr>
      <t>València-Clínic-Malva-rosa</t>
    </r>
  </si>
  <si>
    <r>
      <rPr>
        <sz val="9"/>
        <color indexed="8"/>
        <rFont val="Calibri"/>
        <family val="2"/>
      </rPr>
      <t>València-Arnau de Vilanova-Llíria</t>
    </r>
  </si>
  <si>
    <r>
      <rPr>
        <sz val="9"/>
        <color indexed="8"/>
        <rFont val="Calibri"/>
        <family val="2"/>
      </rPr>
      <t>València-La Fe</t>
    </r>
  </si>
  <si>
    <r>
      <rPr>
        <sz val="9"/>
        <color indexed="8"/>
        <rFont val="Calibri"/>
        <family val="2"/>
      </rPr>
      <t>Requena</t>
    </r>
  </si>
  <si>
    <r>
      <rPr>
        <sz val="9"/>
        <color indexed="8"/>
        <rFont val="Calibri"/>
        <family val="2"/>
      </rPr>
      <t>València-Hospital General</t>
    </r>
  </si>
  <si>
    <r>
      <rPr>
        <sz val="9"/>
        <color indexed="8"/>
        <rFont val="Calibri"/>
        <family val="2"/>
      </rPr>
      <t>València-Doctor Peset</t>
    </r>
  </si>
  <si>
    <r>
      <rPr>
        <sz val="9"/>
        <color indexed="8"/>
        <rFont val="Calibri"/>
        <family val="2"/>
      </rPr>
      <t>La Ribera</t>
    </r>
  </si>
  <si>
    <r>
      <rPr>
        <sz val="9"/>
        <color indexed="8"/>
        <rFont val="Calibri"/>
        <family val="2"/>
      </rPr>
      <t>Gandia</t>
    </r>
  </si>
  <si>
    <r>
      <rPr>
        <sz val="9"/>
        <color indexed="8"/>
        <rFont val="Calibri"/>
        <family val="2"/>
      </rPr>
      <t>Dénia</t>
    </r>
  </si>
  <si>
    <r>
      <rPr>
        <sz val="9"/>
        <color indexed="8"/>
        <rFont val="Calibri"/>
        <family val="2"/>
      </rPr>
      <t>Xàtiva-Ontinyent</t>
    </r>
  </si>
  <si>
    <r>
      <rPr>
        <sz val="9"/>
        <color indexed="8"/>
        <rFont val="Calibri"/>
        <family val="2"/>
      </rPr>
      <t>Alcoi</t>
    </r>
  </si>
  <si>
    <r>
      <rPr>
        <sz val="9"/>
        <color indexed="8"/>
        <rFont val="Calibri"/>
        <family val="2"/>
      </rPr>
      <t>Marina Baixa</t>
    </r>
  </si>
  <si>
    <r>
      <rPr>
        <sz val="9"/>
        <color indexed="8"/>
        <rFont val="Calibri"/>
        <family val="2"/>
      </rPr>
      <t>Alacant-Sant Joan d’Alacant</t>
    </r>
  </si>
  <si>
    <r>
      <rPr>
        <sz val="9"/>
        <color indexed="8"/>
        <rFont val="Calibri"/>
        <family val="2"/>
      </rPr>
      <t>Elda</t>
    </r>
  </si>
  <si>
    <r>
      <rPr>
        <sz val="9"/>
        <color indexed="8"/>
        <rFont val="Calibri"/>
        <family val="2"/>
      </rPr>
      <t>Alacant-Hospital Gral.</t>
    </r>
  </si>
  <si>
    <r>
      <rPr>
        <sz val="9"/>
        <color indexed="8"/>
        <rFont val="Calibri"/>
        <family val="2"/>
      </rPr>
      <t>Elx-Hospital Gral.</t>
    </r>
  </si>
  <si>
    <r>
      <rPr>
        <sz val="9"/>
        <color indexed="8"/>
        <rFont val="Calibri"/>
        <family val="2"/>
      </rPr>
      <t>Orihuela</t>
    </r>
  </si>
  <si>
    <r>
      <rPr>
        <sz val="9"/>
        <color indexed="8"/>
        <rFont val="Calibri"/>
        <family val="2"/>
      </rPr>
      <t>Torrevieja</t>
    </r>
  </si>
  <si>
    <r>
      <rPr>
        <sz val="9"/>
        <color indexed="8"/>
        <rFont val="Calibri"/>
        <family val="2"/>
      </rPr>
      <t>Manises</t>
    </r>
  </si>
  <si>
    <r>
      <rPr>
        <sz val="9"/>
        <color indexed="8"/>
        <rFont val="Calibri"/>
        <family val="2"/>
      </rPr>
      <t>Elx-Crevillent</t>
    </r>
  </si>
  <si>
    <r>
      <rPr>
        <b/>
        <sz val="9"/>
        <color indexed="8"/>
        <rFont val="Calibri"/>
        <family val="2"/>
      </rPr>
      <t xml:space="preserve">Subtotal </t>
    </r>
  </si>
  <si>
    <r>
      <rPr>
        <b/>
        <sz val="10"/>
        <rFont val="Arial"/>
        <family val="2"/>
      </rPr>
      <t>Total</t>
    </r>
  </si>
  <si>
    <r>
      <rPr>
        <sz val="11"/>
        <color indexed="8"/>
        <rFont val="Arial"/>
        <family val="2"/>
      </rPr>
      <t>Dades SIP totes situacions d’empadronament</t>
    </r>
  </si>
  <si>
    <r>
      <rPr>
        <sz val="10"/>
        <rFont val="Arial"/>
        <family val="2"/>
      </rPr>
      <t>Data: Desembre de 2017</t>
    </r>
  </si>
  <si>
    <r>
      <rPr>
        <sz val="10"/>
        <rFont val="Calibri"/>
        <family val="2"/>
      </rPr>
      <t>Departament</t>
    </r>
  </si>
  <si>
    <r>
      <rPr>
        <sz val="10"/>
        <rFont val="Calibri"/>
        <family val="2"/>
      </rPr>
      <t>Vinaròs</t>
    </r>
  </si>
  <si>
    <r>
      <rPr>
        <sz val="10"/>
        <rFont val="Calibri"/>
        <family val="2"/>
      </rPr>
      <t>Castelló</t>
    </r>
  </si>
  <si>
    <r>
      <rPr>
        <sz val="10"/>
        <rFont val="Calibri"/>
        <family val="2"/>
      </rPr>
      <t>La Plana</t>
    </r>
  </si>
  <si>
    <r>
      <rPr>
        <sz val="10"/>
        <rFont val="Calibri"/>
        <family val="2"/>
      </rPr>
      <t>Sagunt</t>
    </r>
  </si>
  <si>
    <r>
      <rPr>
        <sz val="10"/>
        <rFont val="Calibri"/>
        <family val="2"/>
      </rPr>
      <t>València-Clínic-Malva-rosa</t>
    </r>
  </si>
  <si>
    <r>
      <rPr>
        <sz val="10"/>
        <rFont val="Calibri"/>
        <family val="2"/>
      </rPr>
      <t>València-La Fe</t>
    </r>
  </si>
  <si>
    <r>
      <rPr>
        <sz val="10"/>
        <rFont val="Calibri"/>
        <family val="2"/>
      </rPr>
      <t>Requena</t>
    </r>
  </si>
  <si>
    <r>
      <rPr>
        <sz val="10"/>
        <rFont val="Calibri"/>
        <family val="2"/>
      </rPr>
      <t>València-Doctor Peset</t>
    </r>
  </si>
  <si>
    <r>
      <rPr>
        <sz val="10"/>
        <rFont val="Calibri"/>
        <family val="2"/>
      </rPr>
      <t>La Ribera</t>
    </r>
  </si>
  <si>
    <r>
      <rPr>
        <sz val="10"/>
        <rFont val="Calibri"/>
        <family val="2"/>
      </rPr>
      <t>Gandia</t>
    </r>
  </si>
  <si>
    <r>
      <rPr>
        <sz val="10"/>
        <rFont val="Calibri"/>
        <family val="2"/>
      </rPr>
      <t>Dénia</t>
    </r>
  </si>
  <si>
    <r>
      <rPr>
        <sz val="10"/>
        <rFont val="Calibri"/>
        <family val="2"/>
      </rPr>
      <t>Xàtiva-Ontinyent</t>
    </r>
  </si>
  <si>
    <r>
      <rPr>
        <sz val="10"/>
        <rFont val="Calibri"/>
        <family val="2"/>
      </rPr>
      <t>Alcoi</t>
    </r>
  </si>
  <si>
    <r>
      <rPr>
        <sz val="10"/>
        <rFont val="Calibri"/>
        <family val="2"/>
      </rPr>
      <t>Marina Baixa</t>
    </r>
  </si>
  <si>
    <r>
      <rPr>
        <sz val="10"/>
        <rFont val="Calibri"/>
        <family val="2"/>
      </rPr>
      <t>Alacant-S. Joan d’Alacant</t>
    </r>
  </si>
  <si>
    <r>
      <rPr>
        <sz val="10"/>
        <rFont val="Calibri"/>
        <family val="2"/>
      </rPr>
      <t>Elda</t>
    </r>
  </si>
  <si>
    <r>
      <rPr>
        <sz val="10"/>
        <rFont val="Calibri"/>
        <family val="2"/>
      </rPr>
      <t>Alacant-Hospital Gral.</t>
    </r>
  </si>
  <si>
    <r>
      <rPr>
        <sz val="10"/>
        <rFont val="Calibri"/>
        <family val="2"/>
      </rPr>
      <t>Elx-Hospital Gral.</t>
    </r>
  </si>
  <si>
    <r>
      <rPr>
        <sz val="10"/>
        <rFont val="Calibri"/>
        <family val="2"/>
      </rPr>
      <t>Orihuela</t>
    </r>
  </si>
  <si>
    <r>
      <rPr>
        <sz val="10"/>
        <rFont val="Calibri"/>
        <family val="2"/>
      </rPr>
      <t>Torrevieja</t>
    </r>
  </si>
  <si>
    <r>
      <rPr>
        <sz val="10"/>
        <rFont val="Calibri"/>
        <family val="2"/>
      </rPr>
      <t>Manises</t>
    </r>
  </si>
  <si>
    <r>
      <rPr>
        <sz val="10"/>
        <rFont val="Calibri"/>
        <family val="2"/>
      </rPr>
      <t>Elx-Crevillent</t>
    </r>
  </si>
  <si>
    <r>
      <rPr>
        <b/>
        <sz val="10"/>
        <rFont val="Calibri"/>
        <family val="2"/>
      </rPr>
      <t>Total</t>
    </r>
  </si>
  <si>
    <r>
      <rPr>
        <b/>
        <sz val="11"/>
        <color indexed="9"/>
        <rFont val="Calibri"/>
        <family val="2"/>
      </rPr>
      <t>Medicina familiar i comunitària en Atenció Primària en 2017</t>
    </r>
  </si>
  <si>
    <r>
      <rPr>
        <sz val="11"/>
        <color indexed="8"/>
        <rFont val="Calibri"/>
        <family val="2"/>
      </rPr>
      <t>Departament</t>
    </r>
  </si>
  <si>
    <r>
      <rPr>
        <sz val="11"/>
        <color indexed="8"/>
        <rFont val="Calibri"/>
        <family val="2"/>
      </rPr>
      <t>MFC</t>
    </r>
  </si>
  <si>
    <r>
      <rPr>
        <sz val="11"/>
        <color indexed="8"/>
        <rFont val="Calibri"/>
        <family val="2"/>
      </rPr>
      <t>Homes</t>
    </r>
  </si>
  <si>
    <r>
      <rPr>
        <sz val="11"/>
        <color indexed="8"/>
        <rFont val="Calibri"/>
        <family val="2"/>
      </rPr>
      <t>Dones</t>
    </r>
  </si>
  <si>
    <r>
      <rPr>
        <sz val="11"/>
        <color indexed="8"/>
        <rFont val="Calibri"/>
        <family val="2"/>
      </rPr>
      <t>% homes</t>
    </r>
  </si>
  <si>
    <r>
      <rPr>
        <sz val="11"/>
        <color indexed="8"/>
        <rFont val="Calibri"/>
        <family val="2"/>
      </rPr>
      <t>% dones</t>
    </r>
  </si>
  <si>
    <r>
      <rPr>
        <sz val="11"/>
        <color indexed="8"/>
        <rFont val="Calibri"/>
        <family val="2"/>
      </rPr>
      <t>Targetes SIP assignades</t>
    </r>
  </si>
  <si>
    <r>
      <rPr>
        <sz val="11"/>
        <color indexed="8"/>
        <rFont val="Calibri"/>
        <family val="2"/>
      </rPr>
      <t>Ràtio targeta</t>
    </r>
  </si>
  <si>
    <r>
      <rPr>
        <sz val="11"/>
        <color indexed="8"/>
        <rFont val="Calibri"/>
        <family val="2"/>
      </rPr>
      <t>Vinaròs</t>
    </r>
  </si>
  <si>
    <r>
      <rPr>
        <sz val="11"/>
        <color indexed="8"/>
        <rFont val="Calibri"/>
        <family val="2"/>
      </rPr>
      <t>Castelló</t>
    </r>
  </si>
  <si>
    <r>
      <rPr>
        <sz val="11"/>
        <color indexed="8"/>
        <rFont val="Calibri"/>
        <family val="2"/>
      </rPr>
      <t>La Plana</t>
    </r>
  </si>
  <si>
    <r>
      <rPr>
        <sz val="11"/>
        <color indexed="8"/>
        <rFont val="Calibri"/>
        <family val="2"/>
      </rPr>
      <t>Sagunt</t>
    </r>
  </si>
  <si>
    <r>
      <rPr>
        <sz val="11"/>
        <color indexed="8"/>
        <rFont val="Calibri"/>
        <family val="2"/>
      </rPr>
      <t>València-Clínic-Malva-rosa</t>
    </r>
  </si>
  <si>
    <r>
      <rPr>
        <sz val="11"/>
        <color indexed="8"/>
        <rFont val="Calibri"/>
        <family val="2"/>
      </rPr>
      <t>València-Arnau-Llíria</t>
    </r>
  </si>
  <si>
    <r>
      <rPr>
        <sz val="11"/>
        <color indexed="8"/>
        <rFont val="Calibri"/>
        <family val="2"/>
      </rPr>
      <t>València-La Fe</t>
    </r>
  </si>
  <si>
    <r>
      <rPr>
        <sz val="11"/>
        <color indexed="8"/>
        <rFont val="Calibri"/>
        <family val="2"/>
      </rPr>
      <t>Requena</t>
    </r>
  </si>
  <si>
    <r>
      <rPr>
        <sz val="11"/>
        <color indexed="8"/>
        <rFont val="Calibri"/>
        <family val="2"/>
      </rPr>
      <t>València-Hospital General</t>
    </r>
  </si>
  <si>
    <r>
      <rPr>
        <sz val="11"/>
        <color indexed="8"/>
        <rFont val="Calibri"/>
        <family val="2"/>
      </rPr>
      <t>València-Doctor Peset</t>
    </r>
  </si>
  <si>
    <r>
      <rPr>
        <sz val="11"/>
        <color indexed="8"/>
        <rFont val="Calibri"/>
        <family val="2"/>
      </rPr>
      <t>La Ribera</t>
    </r>
  </si>
  <si>
    <r>
      <rPr>
        <sz val="11"/>
        <color indexed="8"/>
        <rFont val="Calibri"/>
        <family val="2"/>
      </rPr>
      <t>Gandia</t>
    </r>
  </si>
  <si>
    <r>
      <rPr>
        <sz val="11"/>
        <color indexed="8"/>
        <rFont val="Calibri"/>
        <family val="2"/>
      </rPr>
      <t>Dénia</t>
    </r>
  </si>
  <si>
    <r>
      <rPr>
        <sz val="11"/>
        <color indexed="8"/>
        <rFont val="Calibri"/>
        <family val="2"/>
      </rPr>
      <t>Xàtiva-Ontinyent</t>
    </r>
  </si>
  <si>
    <r>
      <rPr>
        <sz val="11"/>
        <color indexed="8"/>
        <rFont val="Calibri"/>
        <family val="2"/>
      </rPr>
      <t>Alcoi</t>
    </r>
  </si>
  <si>
    <r>
      <rPr>
        <sz val="11"/>
        <color indexed="8"/>
        <rFont val="Calibri"/>
        <family val="2"/>
      </rPr>
      <t>Marina Baixa</t>
    </r>
  </si>
  <si>
    <r>
      <rPr>
        <sz val="11"/>
        <color indexed="8"/>
        <rFont val="Calibri"/>
        <family val="2"/>
      </rPr>
      <t xml:space="preserve">Alacant-S. Joan </t>
    </r>
  </si>
  <si>
    <r>
      <rPr>
        <sz val="11"/>
        <color indexed="8"/>
        <rFont val="Calibri"/>
        <family val="2"/>
      </rPr>
      <t>Elda</t>
    </r>
  </si>
  <si>
    <r>
      <rPr>
        <sz val="11"/>
        <color indexed="8"/>
        <rFont val="Calibri"/>
        <family val="2"/>
      </rPr>
      <t>Alacant-Hospital Gral.</t>
    </r>
  </si>
  <si>
    <r>
      <rPr>
        <sz val="11"/>
        <color indexed="8"/>
        <rFont val="Calibri"/>
        <family val="2"/>
      </rPr>
      <t>Elx-Hospital Gral.</t>
    </r>
  </si>
  <si>
    <r>
      <rPr>
        <sz val="11"/>
        <color indexed="8"/>
        <rFont val="Calibri"/>
        <family val="2"/>
      </rPr>
      <t>Orihuela</t>
    </r>
  </si>
  <si>
    <r>
      <rPr>
        <sz val="11"/>
        <color indexed="8"/>
        <rFont val="Calibri"/>
        <family val="2"/>
      </rPr>
      <t>Torrevieja</t>
    </r>
  </si>
  <si>
    <r>
      <rPr>
        <sz val="11"/>
        <color indexed="8"/>
        <rFont val="Calibri"/>
        <family val="2"/>
      </rPr>
      <t>Manises</t>
    </r>
  </si>
  <si>
    <r>
      <rPr>
        <sz val="11"/>
        <color indexed="8"/>
        <rFont val="Calibri"/>
        <family val="2"/>
      </rPr>
      <t>Elx-Crevillent</t>
    </r>
  </si>
  <si>
    <r>
      <rPr>
        <b/>
        <sz val="11"/>
        <color indexed="8"/>
        <rFont val="Calibri"/>
        <family val="2"/>
      </rPr>
      <t xml:space="preserve">Total </t>
    </r>
  </si>
  <si>
    <r>
      <rPr>
        <sz val="10"/>
        <color indexed="8"/>
        <rFont val="Calibri"/>
        <family val="2"/>
      </rPr>
      <t>Font: SIP i CIRO desembre 2017</t>
    </r>
  </si>
  <si>
    <r>
      <rPr>
        <sz val="10"/>
        <color indexed="8"/>
        <rFont val="Calibri"/>
        <family val="2"/>
      </rPr>
      <t>Glossari: MFC - Medicina Familiar i Comunitària</t>
    </r>
  </si>
  <si>
    <r>
      <rPr>
        <b/>
        <sz val="11"/>
        <color indexed="9"/>
        <rFont val="Calibri"/>
        <family val="2"/>
      </rPr>
      <t xml:space="preserve">Pediatria </t>
    </r>
    <r>
      <rPr>
        <b/>
        <sz val="11"/>
        <color indexed="9"/>
        <rFont val="Calibri"/>
        <family val="2"/>
      </rPr>
      <t>en Atenció Primària en 2017</t>
    </r>
  </si>
  <si>
    <r>
      <rPr>
        <sz val="11"/>
        <color indexed="8"/>
        <rFont val="Calibri"/>
        <family val="2"/>
      </rPr>
      <t>Pediatria EAP</t>
    </r>
  </si>
  <si>
    <r>
      <rPr>
        <sz val="11"/>
        <color indexed="8"/>
        <rFont val="Calibri"/>
        <family val="2"/>
      </rPr>
      <t>Alacant-S. Joan</t>
    </r>
  </si>
  <si>
    <r>
      <rPr>
        <sz val="11"/>
        <color indexed="8"/>
        <rFont val="Calibri"/>
        <family val="2"/>
      </rPr>
      <t>Alacant-Hospital General</t>
    </r>
  </si>
  <si>
    <r>
      <rPr>
        <sz val="11"/>
        <color indexed="8"/>
        <rFont val="Calibri"/>
        <family val="2"/>
      </rPr>
      <t>Elx-Hospital General</t>
    </r>
  </si>
  <si>
    <r>
      <rPr>
        <b/>
        <sz val="11"/>
        <color indexed="8"/>
        <rFont val="Calibri"/>
        <family val="2"/>
      </rPr>
      <t>Total</t>
    </r>
  </si>
  <si>
    <r>
      <rPr>
        <sz val="10"/>
        <color indexed="63"/>
        <rFont val="Calibri"/>
        <family val="2"/>
      </rPr>
      <t>Glossari: EAP - Equip d’Atenció Primària</t>
    </r>
  </si>
  <si>
    <r>
      <rPr>
        <b/>
        <sz val="11"/>
        <color indexed="9"/>
        <rFont val="Calibri"/>
        <family val="2"/>
      </rPr>
      <t>Infermeria en Atenció Primària en 2017</t>
    </r>
  </si>
  <si>
    <r>
      <rPr>
        <sz val="9"/>
        <color indexed="8"/>
        <rFont val="Calibri"/>
        <family val="2"/>
      </rPr>
      <t>Departament</t>
    </r>
  </si>
  <si>
    <r>
      <rPr>
        <sz val="9"/>
        <color indexed="8"/>
        <rFont val="Calibri"/>
        <family val="2"/>
      </rPr>
      <t>Infermeria</t>
    </r>
  </si>
  <si>
    <r>
      <rPr>
        <sz val="9"/>
        <color indexed="8"/>
        <rFont val="Calibri"/>
        <family val="2"/>
      </rPr>
      <t>Homes</t>
    </r>
  </si>
  <si>
    <r>
      <rPr>
        <sz val="9"/>
        <color indexed="8"/>
        <rFont val="Calibri"/>
        <family val="2"/>
      </rPr>
      <t>Dones</t>
    </r>
  </si>
  <si>
    <r>
      <rPr>
        <sz val="9"/>
        <color indexed="8"/>
        <rFont val="Calibri"/>
        <family val="2"/>
      </rPr>
      <t>% homes</t>
    </r>
  </si>
  <si>
    <r>
      <rPr>
        <sz val="9"/>
        <color indexed="8"/>
        <rFont val="Calibri"/>
        <family val="2"/>
      </rPr>
      <t>% dones</t>
    </r>
  </si>
  <si>
    <r>
      <rPr>
        <sz val="10"/>
        <color indexed="8"/>
        <rFont val="Calibri"/>
        <family val="2"/>
      </rPr>
      <t>Targetes SIP assignades</t>
    </r>
  </si>
  <si>
    <r>
      <rPr>
        <sz val="10"/>
        <color indexed="8"/>
        <rFont val="Calibri"/>
        <family val="2"/>
      </rPr>
      <t>Ràtio targeta</t>
    </r>
  </si>
  <si>
    <r>
      <rPr>
        <sz val="9"/>
        <color indexed="8"/>
        <rFont val="Calibri"/>
        <family val="2"/>
      </rPr>
      <t>EAP*</t>
    </r>
  </si>
  <si>
    <r>
      <rPr>
        <sz val="10"/>
        <color indexed="8"/>
        <rFont val="Calibri"/>
        <family val="2"/>
      </rPr>
      <t>Vinaròs</t>
    </r>
  </si>
  <si>
    <r>
      <rPr>
        <sz val="10"/>
        <color indexed="8"/>
        <rFont val="Calibri"/>
        <family val="2"/>
      </rPr>
      <t>Castelló</t>
    </r>
  </si>
  <si>
    <r>
      <rPr>
        <sz val="10"/>
        <color indexed="8"/>
        <rFont val="Calibri"/>
        <family val="2"/>
      </rPr>
      <t>La Plana</t>
    </r>
  </si>
  <si>
    <r>
      <rPr>
        <sz val="10"/>
        <color indexed="8"/>
        <rFont val="Calibri"/>
        <family val="2"/>
      </rPr>
      <t>Sagunt</t>
    </r>
  </si>
  <si>
    <r>
      <rPr>
        <sz val="10"/>
        <color indexed="8"/>
        <rFont val="Calibri"/>
        <family val="2"/>
      </rPr>
      <t>València-Clínic-Malva-rosa</t>
    </r>
  </si>
  <si>
    <r>
      <rPr>
        <sz val="10"/>
        <color indexed="8"/>
        <rFont val="Calibri"/>
        <family val="2"/>
      </rPr>
      <t>València-Arnau-Llíria</t>
    </r>
  </si>
  <si>
    <r>
      <rPr>
        <sz val="10"/>
        <color indexed="8"/>
        <rFont val="Calibri"/>
        <family val="2"/>
      </rPr>
      <t>València-La Fe</t>
    </r>
  </si>
  <si>
    <r>
      <rPr>
        <sz val="10"/>
        <color indexed="8"/>
        <rFont val="Calibri"/>
        <family val="2"/>
      </rPr>
      <t>Requena</t>
    </r>
  </si>
  <si>
    <r>
      <rPr>
        <sz val="10"/>
        <color indexed="8"/>
        <rFont val="Calibri"/>
        <family val="2"/>
      </rPr>
      <t>València-Hospital General</t>
    </r>
  </si>
  <si>
    <r>
      <rPr>
        <sz val="10"/>
        <color indexed="8"/>
        <rFont val="Calibri"/>
        <family val="2"/>
      </rPr>
      <t>València-Doctor Peset</t>
    </r>
  </si>
  <si>
    <r>
      <rPr>
        <sz val="10"/>
        <color indexed="8"/>
        <rFont val="Calibri"/>
        <family val="2"/>
      </rPr>
      <t>La Ribera</t>
    </r>
  </si>
  <si>
    <r>
      <rPr>
        <sz val="10"/>
        <color indexed="8"/>
        <rFont val="Calibri"/>
        <family val="2"/>
      </rPr>
      <t>Gandia</t>
    </r>
  </si>
  <si>
    <r>
      <rPr>
        <sz val="10"/>
        <color indexed="8"/>
        <rFont val="Calibri"/>
        <family val="2"/>
      </rPr>
      <t>Dénia</t>
    </r>
  </si>
  <si>
    <r>
      <rPr>
        <sz val="10"/>
        <color indexed="8"/>
        <rFont val="Calibri"/>
        <family val="2"/>
      </rPr>
      <t>Xàtiva-Ontinyent</t>
    </r>
  </si>
  <si>
    <r>
      <rPr>
        <sz val="10"/>
        <color indexed="8"/>
        <rFont val="Calibri"/>
        <family val="2"/>
      </rPr>
      <t>Alcoi</t>
    </r>
  </si>
  <si>
    <r>
      <rPr>
        <sz val="10"/>
        <color indexed="8"/>
        <rFont val="Calibri"/>
        <family val="2"/>
      </rPr>
      <t>Marina Baixa</t>
    </r>
  </si>
  <si>
    <r>
      <rPr>
        <sz val="10"/>
        <color indexed="8"/>
        <rFont val="Calibri"/>
        <family val="2"/>
      </rPr>
      <t>Alacant-S. Joan</t>
    </r>
  </si>
  <si>
    <r>
      <rPr>
        <sz val="10"/>
        <color indexed="8"/>
        <rFont val="Calibri"/>
        <family val="2"/>
      </rPr>
      <t>Elda</t>
    </r>
  </si>
  <si>
    <r>
      <rPr>
        <sz val="10"/>
        <color indexed="8"/>
        <rFont val="Calibri"/>
        <family val="2"/>
      </rPr>
      <t>Alacant-Hospital General</t>
    </r>
  </si>
  <si>
    <r>
      <rPr>
        <sz val="10"/>
        <color indexed="8"/>
        <rFont val="Calibri"/>
        <family val="2"/>
      </rPr>
      <t>Elx-Hospital General</t>
    </r>
  </si>
  <si>
    <r>
      <rPr>
        <sz val="10"/>
        <color indexed="8"/>
        <rFont val="Calibri"/>
        <family val="2"/>
      </rPr>
      <t>Orihuela</t>
    </r>
  </si>
  <si>
    <r>
      <rPr>
        <sz val="10"/>
        <color indexed="8"/>
        <rFont val="Calibri"/>
        <family val="2"/>
      </rPr>
      <t>Torrevieja</t>
    </r>
  </si>
  <si>
    <r>
      <rPr>
        <sz val="10"/>
        <color indexed="8"/>
        <rFont val="Calibri"/>
        <family val="2"/>
      </rPr>
      <t>Manises</t>
    </r>
  </si>
  <si>
    <r>
      <rPr>
        <sz val="10"/>
        <color indexed="8"/>
        <rFont val="Calibri"/>
        <family val="2"/>
      </rPr>
      <t>Elx-Crevillent</t>
    </r>
  </si>
  <si>
    <r>
      <rPr>
        <b/>
        <sz val="10"/>
        <color indexed="8"/>
        <rFont val="Calibri"/>
        <family val="2"/>
      </rPr>
      <t xml:space="preserve">Total </t>
    </r>
  </si>
  <si>
    <r>
      <rPr>
        <i/>
        <sz val="9"/>
        <color indexed="8"/>
        <rFont val="Calibri"/>
        <family val="2"/>
      </rPr>
      <t>Font: SIP i CIRO desembre 2017</t>
    </r>
  </si>
  <si>
    <r>
      <rPr>
        <sz val="9"/>
        <color indexed="63"/>
        <rFont val="Calibri"/>
        <family val="2"/>
      </rPr>
      <t xml:space="preserve">Glossari: EAP - Equip d’Atenció Primària </t>
    </r>
  </si>
  <si>
    <r>
      <rPr>
        <sz val="9"/>
        <color indexed="63"/>
        <rFont val="Calibri"/>
        <family val="2"/>
      </rPr>
      <t>Nota: * Plantilla estructural: inclou infermeria, unitats de suport i punts d’atenció urgent extrahospitalària. Per tant, la ràtio s’ha de considerar “teòrica”</t>
    </r>
  </si>
  <si>
    <r>
      <rPr>
        <b/>
        <sz val="11"/>
        <color indexed="9"/>
        <rFont val="Calibri"/>
        <family val="2"/>
      </rPr>
      <t>Infermeria obstetricoginecològica en Atenció Primària en 2017</t>
    </r>
  </si>
  <si>
    <r>
      <rPr>
        <i/>
        <sz val="11"/>
        <color indexed="9"/>
        <rFont val="Calibri"/>
        <family val="2"/>
      </rPr>
      <t>Població de dones de 15-65 anys</t>
    </r>
  </si>
  <si>
    <r>
      <rPr>
        <sz val="11"/>
        <color indexed="8"/>
        <rFont val="Calibri"/>
        <family val="2"/>
      </rPr>
      <t>Comares</t>
    </r>
  </si>
  <si>
    <r>
      <rPr>
        <sz val="11"/>
        <color indexed="8"/>
        <rFont val="Calibri"/>
        <family val="2"/>
      </rPr>
      <t>EAP</t>
    </r>
  </si>
  <si>
    <r>
      <rPr>
        <sz val="9"/>
        <color indexed="8"/>
        <rFont val="Calibri"/>
        <family val="2"/>
      </rPr>
      <t>Font: SIP i CIRO desembre 2017</t>
    </r>
  </si>
  <si>
    <r>
      <rPr>
        <sz val="9"/>
        <color indexed="63"/>
        <rFont val="Calibri"/>
        <family val="2"/>
      </rPr>
      <t>Glossari: EAP - Equip d’Atenció Primària</t>
    </r>
  </si>
  <si>
    <r>
      <rPr>
        <b/>
        <sz val="11"/>
        <color indexed="9"/>
        <rFont val="Calibri"/>
        <family val="2"/>
      </rPr>
      <t>Auxiliar d’administració en Atenció Primària en 2017</t>
    </r>
  </si>
  <si>
    <r>
      <rPr>
        <sz val="11"/>
        <color indexed="8"/>
        <rFont val="Calibri"/>
        <family val="2"/>
      </rPr>
      <t xml:space="preserve">Auxiliar </t>
    </r>
  </si>
  <si>
    <r>
      <rPr>
        <sz val="11"/>
        <color indexed="8"/>
        <rFont val="Calibri"/>
        <family val="2"/>
      </rPr>
      <t xml:space="preserve"> EAP</t>
    </r>
  </si>
  <si>
    <r>
      <rPr>
        <i/>
        <sz val="11"/>
        <color indexed="8"/>
        <rFont val="Calibri"/>
        <family val="2"/>
      </rPr>
      <t>Font: SIP i CIRO desembre 2017</t>
    </r>
  </si>
  <si>
    <r>
      <rPr>
        <sz val="11"/>
        <color indexed="8"/>
        <rFont val="Calibri"/>
        <family val="2"/>
      </rPr>
      <t>Glossari: EAP - Equip d’Atenció Primària</t>
    </r>
  </si>
  <si>
    <r>
      <rPr>
        <b/>
        <sz val="11"/>
        <color indexed="9"/>
        <rFont val="Calibri"/>
        <family val="2"/>
      </rPr>
      <t>Consultes fetes en 2017</t>
    </r>
  </si>
  <si>
    <r>
      <rPr>
        <b/>
        <i/>
        <sz val="11"/>
        <color indexed="9"/>
        <rFont val="Calibri"/>
        <family val="2"/>
      </rPr>
      <t>Per lloc d’atenció i departament de salut</t>
    </r>
  </si>
  <si>
    <r>
      <rPr>
        <sz val="10"/>
        <rFont val="Calibri"/>
        <family val="2"/>
      </rPr>
      <t>Consultes en centres</t>
    </r>
  </si>
  <si>
    <r>
      <rPr>
        <sz val="10"/>
        <rFont val="Calibri"/>
        <family val="2"/>
      </rPr>
      <t>Consultes a domicili</t>
    </r>
  </si>
  <si>
    <r>
      <rPr>
        <sz val="10"/>
        <rFont val="Calibri"/>
        <family val="2"/>
      </rPr>
      <t>Consultes per telèfon</t>
    </r>
  </si>
  <si>
    <r>
      <rPr>
        <sz val="10"/>
        <rFont val="Calibri"/>
        <family val="2"/>
      </rPr>
      <t>Total</t>
    </r>
  </si>
  <si>
    <r>
      <rPr>
        <sz val="11"/>
        <rFont val="Calibri"/>
        <family val="2"/>
      </rPr>
      <t>Vinaròs</t>
    </r>
  </si>
  <si>
    <r>
      <rPr>
        <sz val="11"/>
        <rFont val="Calibri"/>
        <family val="2"/>
      </rPr>
      <t>Castelló</t>
    </r>
  </si>
  <si>
    <r>
      <rPr>
        <sz val="11"/>
        <rFont val="Calibri"/>
        <family val="2"/>
      </rPr>
      <t>La Plana</t>
    </r>
  </si>
  <si>
    <r>
      <rPr>
        <b/>
        <sz val="11"/>
        <rFont val="Calibri"/>
        <family val="2"/>
      </rPr>
      <t>Província Castelló</t>
    </r>
  </si>
  <si>
    <r>
      <rPr>
        <sz val="11"/>
        <rFont val="Calibri"/>
        <family val="2"/>
      </rPr>
      <t>Sagunt</t>
    </r>
  </si>
  <si>
    <r>
      <rPr>
        <sz val="11"/>
        <rFont val="Calibri"/>
        <family val="2"/>
      </rPr>
      <t>València-Clínic-Malva-rosa</t>
    </r>
  </si>
  <si>
    <r>
      <rPr>
        <sz val="11"/>
        <rFont val="Calibri"/>
        <family val="2"/>
      </rPr>
      <t>València-Arnau de Vilanova-Llíria</t>
    </r>
  </si>
  <si>
    <r>
      <rPr>
        <sz val="11"/>
        <rFont val="Calibri"/>
        <family val="2"/>
      </rPr>
      <t>València-La Fe</t>
    </r>
  </si>
  <si>
    <r>
      <rPr>
        <sz val="11"/>
        <rFont val="Calibri"/>
        <family val="2"/>
      </rPr>
      <t>Requena</t>
    </r>
  </si>
  <si>
    <r>
      <rPr>
        <sz val="11"/>
        <rFont val="Calibri"/>
        <family val="2"/>
      </rPr>
      <t>València-Hospital General</t>
    </r>
  </si>
  <si>
    <r>
      <rPr>
        <sz val="11"/>
        <rFont val="Calibri"/>
        <family val="2"/>
      </rPr>
      <t>València-Doctor Peset</t>
    </r>
  </si>
  <si>
    <r>
      <rPr>
        <sz val="11"/>
        <rFont val="Calibri"/>
        <family val="2"/>
      </rPr>
      <t>La Ribera</t>
    </r>
  </si>
  <si>
    <r>
      <rPr>
        <sz val="11"/>
        <rFont val="Calibri"/>
        <family val="2"/>
      </rPr>
      <t>Gandia</t>
    </r>
  </si>
  <si>
    <r>
      <rPr>
        <sz val="11"/>
        <rFont val="Calibri"/>
        <family val="2"/>
      </rPr>
      <t>Xàtiva-Ontinyent</t>
    </r>
  </si>
  <si>
    <r>
      <rPr>
        <sz val="11"/>
        <rFont val="Calibri"/>
        <family val="2"/>
      </rPr>
      <t>Manises</t>
    </r>
  </si>
  <si>
    <r>
      <rPr>
        <b/>
        <sz val="11"/>
        <rFont val="Calibri"/>
        <family val="2"/>
      </rPr>
      <t>Província València</t>
    </r>
  </si>
  <si>
    <r>
      <rPr>
        <sz val="11"/>
        <rFont val="Calibri"/>
        <family val="2"/>
      </rPr>
      <t>Dénia</t>
    </r>
  </si>
  <si>
    <r>
      <rPr>
        <sz val="11"/>
        <rFont val="Calibri"/>
        <family val="2"/>
      </rPr>
      <t>Alcoi</t>
    </r>
  </si>
  <si>
    <r>
      <rPr>
        <sz val="11"/>
        <rFont val="Calibri"/>
        <family val="2"/>
      </rPr>
      <t>Marina Baixa</t>
    </r>
  </si>
  <si>
    <r>
      <rPr>
        <sz val="11"/>
        <rFont val="Calibri"/>
        <family val="2"/>
      </rPr>
      <t xml:space="preserve">Alacant-S. Joan </t>
    </r>
  </si>
  <si>
    <r>
      <rPr>
        <sz val="11"/>
        <rFont val="Calibri"/>
        <family val="2"/>
      </rPr>
      <t>Elda</t>
    </r>
  </si>
  <si>
    <r>
      <rPr>
        <sz val="11"/>
        <rFont val="Calibri"/>
        <family val="2"/>
      </rPr>
      <t>Alacant-Hospital General</t>
    </r>
  </si>
  <si>
    <r>
      <rPr>
        <sz val="11"/>
        <rFont val="Calibri"/>
        <family val="2"/>
      </rPr>
      <t>Elx-Hospital General</t>
    </r>
  </si>
  <si>
    <r>
      <rPr>
        <sz val="11"/>
        <rFont val="Calibri"/>
        <family val="2"/>
      </rPr>
      <t>Orihuela</t>
    </r>
  </si>
  <si>
    <r>
      <rPr>
        <sz val="11"/>
        <rFont val="Calibri"/>
        <family val="2"/>
      </rPr>
      <t>Torrevieja</t>
    </r>
  </si>
  <si>
    <r>
      <rPr>
        <sz val="11"/>
        <rFont val="Calibri"/>
        <family val="2"/>
      </rPr>
      <t>Elx-Crevillent</t>
    </r>
  </si>
  <si>
    <r>
      <rPr>
        <b/>
        <sz val="11"/>
        <rFont val="Calibri"/>
        <family val="2"/>
      </rPr>
      <t>Província Alacant</t>
    </r>
  </si>
  <si>
    <r>
      <rPr>
        <b/>
        <sz val="11"/>
        <rFont val="Calibri"/>
        <family val="2"/>
      </rPr>
      <t>Total</t>
    </r>
  </si>
  <si>
    <r>
      <rPr>
        <i/>
        <sz val="9"/>
        <rFont val="Calibri"/>
        <family val="2"/>
      </rPr>
      <t>Font: elaboració pròpia. (Alumbra. Servei d’Anàlisis Sistemes Informació Sanitària)</t>
    </r>
  </si>
  <si>
    <r>
      <rPr>
        <b/>
        <sz val="9"/>
        <color indexed="9"/>
        <rFont val="Calibri"/>
        <family val="2"/>
      </rPr>
      <t>Consultes en Atenció Primària en 2017</t>
    </r>
  </si>
  <si>
    <r>
      <rPr>
        <i/>
        <sz val="9"/>
        <color indexed="9"/>
        <rFont val="Calibri"/>
        <family val="2"/>
      </rPr>
      <t>Per rang d’edat</t>
    </r>
  </si>
  <si>
    <r>
      <rPr>
        <sz val="9"/>
        <rFont val="Calibri"/>
        <family val="2"/>
      </rPr>
      <t>Rang d’edat</t>
    </r>
  </si>
  <si>
    <r>
      <rPr>
        <sz val="9"/>
        <rFont val="Calibri"/>
        <family val="2"/>
      </rPr>
      <t>Consultes en centres</t>
    </r>
  </si>
  <si>
    <r>
      <rPr>
        <sz val="9"/>
        <rFont val="Calibri"/>
        <family val="2"/>
      </rPr>
      <t>Consultes a domicili</t>
    </r>
  </si>
  <si>
    <r>
      <rPr>
        <sz val="9"/>
        <rFont val="Calibri"/>
        <family val="2"/>
      </rPr>
      <t>Consultes per telèfon</t>
    </r>
  </si>
  <si>
    <r>
      <rPr>
        <sz val="9"/>
        <rFont val="Calibri"/>
        <family val="2"/>
      </rPr>
      <t>Total</t>
    </r>
  </si>
  <si>
    <r>
      <rPr>
        <sz val="9"/>
        <rFont val="Calibri"/>
        <family val="2"/>
      </rPr>
      <t>Home</t>
    </r>
  </si>
  <si>
    <r>
      <rPr>
        <sz val="9"/>
        <rFont val="Calibri"/>
        <family val="2"/>
      </rPr>
      <t>Dona</t>
    </r>
  </si>
  <si>
    <r>
      <rPr>
        <sz val="9"/>
        <rFont val="Calibri"/>
        <family val="2"/>
      </rPr>
      <t>De 0 a 14 anys</t>
    </r>
  </si>
  <si>
    <r>
      <rPr>
        <sz val="9"/>
        <rFont val="Calibri"/>
        <family val="2"/>
      </rPr>
      <t>De 15 a 29 anys</t>
    </r>
  </si>
  <si>
    <r>
      <rPr>
        <sz val="9"/>
        <rFont val="Calibri"/>
        <family val="2"/>
      </rPr>
      <t>De 30 a 44 anys</t>
    </r>
  </si>
  <si>
    <r>
      <rPr>
        <sz val="9"/>
        <rFont val="Calibri"/>
        <family val="2"/>
      </rPr>
      <t>De 45 a 59 anys</t>
    </r>
  </si>
  <si>
    <r>
      <rPr>
        <sz val="9"/>
        <rFont val="Calibri"/>
        <family val="2"/>
      </rPr>
      <t xml:space="preserve">De 60 a 74 anys </t>
    </r>
  </si>
  <si>
    <r>
      <rPr>
        <sz val="9"/>
        <rFont val="Calibri"/>
        <family val="2"/>
      </rPr>
      <t>De 75 a 89 anys</t>
    </r>
  </si>
  <si>
    <r>
      <rPr>
        <sz val="9"/>
        <rFont val="Calibri"/>
        <family val="2"/>
      </rPr>
      <t>Més de 90 anys</t>
    </r>
  </si>
  <si>
    <r>
      <rPr>
        <b/>
        <sz val="9"/>
        <rFont val="Calibri"/>
        <family val="2"/>
      </rPr>
      <t>Total</t>
    </r>
  </si>
  <si>
    <r>
      <rPr>
        <i/>
        <sz val="9"/>
        <rFont val="Calibri"/>
        <family val="2"/>
      </rPr>
      <t>Font: elaboració pròpia. (ALUMBRA. Servei d’Anàlisis Sistemes Informació Sanitària)</t>
    </r>
  </si>
  <si>
    <r>
      <rPr>
        <b/>
        <sz val="11"/>
        <color indexed="9"/>
        <rFont val="Calibri"/>
        <family val="2"/>
      </rPr>
      <t>Consultes fetes en Medicina Familiar en 2017</t>
    </r>
  </si>
  <si>
    <r>
      <rPr>
        <i/>
        <sz val="11"/>
        <color indexed="9"/>
        <rFont val="Calibri"/>
        <family val="2"/>
      </rPr>
      <t>Per grup d’edat</t>
    </r>
  </si>
  <si>
    <r>
      <rPr>
        <sz val="10"/>
        <rFont val="Calibri"/>
        <family val="2"/>
      </rPr>
      <t>Rang d’edat</t>
    </r>
  </si>
  <si>
    <r>
      <rPr>
        <sz val="10"/>
        <rFont val="Calibri"/>
        <family val="2"/>
      </rPr>
      <t>Medicina Familiar i Comunitària</t>
    </r>
  </si>
  <si>
    <r>
      <rPr>
        <sz val="10"/>
        <rFont val="Calibri"/>
        <family val="2"/>
      </rPr>
      <t>Home</t>
    </r>
  </si>
  <si>
    <r>
      <rPr>
        <sz val="10"/>
        <rFont val="Calibri"/>
        <family val="2"/>
      </rPr>
      <t>Dona</t>
    </r>
  </si>
  <si>
    <r>
      <rPr>
        <sz val="10"/>
        <rFont val="Calibri"/>
        <family val="2"/>
      </rPr>
      <t>De 0 a 14 anys</t>
    </r>
  </si>
  <si>
    <r>
      <rPr>
        <sz val="10"/>
        <rFont val="Calibri"/>
        <family val="2"/>
      </rPr>
      <t>De 15 a 29 anys</t>
    </r>
  </si>
  <si>
    <r>
      <rPr>
        <sz val="10"/>
        <rFont val="Calibri"/>
        <family val="2"/>
      </rPr>
      <t>De 30 a 44 anys</t>
    </r>
  </si>
  <si>
    <r>
      <rPr>
        <sz val="10"/>
        <rFont val="Calibri"/>
        <family val="2"/>
      </rPr>
      <t xml:space="preserve">De 45 a 59 anys </t>
    </r>
  </si>
  <si>
    <r>
      <rPr>
        <sz val="10"/>
        <rFont val="Calibri"/>
        <family val="2"/>
      </rPr>
      <t>De 60 a 74 anys</t>
    </r>
  </si>
  <si>
    <r>
      <rPr>
        <sz val="10"/>
        <rFont val="Calibri"/>
        <family val="2"/>
      </rPr>
      <t xml:space="preserve">De 75 a 89 anys </t>
    </r>
  </si>
  <si>
    <r>
      <rPr>
        <sz val="10"/>
        <rFont val="Calibri"/>
        <family val="2"/>
      </rPr>
      <t>Més de 90 anys</t>
    </r>
  </si>
  <si>
    <r>
      <rPr>
        <b/>
        <sz val="11"/>
        <color indexed="9"/>
        <rFont val="Calibri"/>
        <family val="2"/>
      </rPr>
      <t>Consultes fetes en Pediatria en 2017</t>
    </r>
  </si>
  <si>
    <r>
      <rPr>
        <sz val="9"/>
        <rFont val="Calibri"/>
        <family val="2"/>
      </rPr>
      <t>Menys d’1 mes</t>
    </r>
  </si>
  <si>
    <r>
      <rPr>
        <sz val="9"/>
        <rFont val="Calibri"/>
        <family val="2"/>
      </rPr>
      <t>D’1 a 3 mesos</t>
    </r>
  </si>
  <si>
    <r>
      <rPr>
        <sz val="9"/>
        <rFont val="Calibri"/>
        <family val="2"/>
      </rPr>
      <t>De 4 a 6 mesos</t>
    </r>
  </si>
  <si>
    <r>
      <rPr>
        <sz val="9"/>
        <rFont val="Calibri"/>
        <family val="2"/>
      </rPr>
      <t>De 7 a 12 mesos</t>
    </r>
  </si>
  <si>
    <r>
      <rPr>
        <sz val="9"/>
        <rFont val="Calibri"/>
        <family val="2"/>
      </rPr>
      <t>De 13 a 24 mesos</t>
    </r>
  </si>
  <si>
    <r>
      <rPr>
        <sz val="9"/>
        <rFont val="Calibri"/>
        <family val="2"/>
      </rPr>
      <t>De 25 a 35 mesos</t>
    </r>
  </si>
  <si>
    <r>
      <rPr>
        <sz val="9"/>
        <rFont val="Calibri"/>
        <family val="2"/>
      </rPr>
      <t>De 3 a 6 anys</t>
    </r>
  </si>
  <si>
    <r>
      <rPr>
        <sz val="9"/>
        <rFont val="Calibri"/>
        <family val="2"/>
      </rPr>
      <t>De 7 a 14 anys</t>
    </r>
  </si>
  <si>
    <r>
      <rPr>
        <sz val="9"/>
        <rFont val="Calibri"/>
        <family val="2"/>
      </rPr>
      <t xml:space="preserve">De 15 a 17 anys </t>
    </r>
  </si>
  <si>
    <r>
      <rPr>
        <sz val="9"/>
        <rFont val="Calibri"/>
        <family val="2"/>
      </rPr>
      <t>Més de 18 anys</t>
    </r>
  </si>
  <si>
    <r>
      <rPr>
        <b/>
        <sz val="11"/>
        <color indexed="9"/>
        <rFont val="Calibri"/>
        <family val="2"/>
      </rPr>
      <t xml:space="preserve">Consultes fetes en Infermeria i Comares </t>
    </r>
    <r>
      <rPr>
        <b/>
        <sz val="11"/>
        <color indexed="9"/>
        <rFont val="Calibri"/>
        <family val="2"/>
      </rPr>
      <t>en Atenció Primària en 2017</t>
    </r>
  </si>
  <si>
    <r>
      <rPr>
        <i/>
        <sz val="11"/>
        <color indexed="9"/>
        <rFont val="Calibri"/>
        <family val="2"/>
      </rPr>
      <t>Per rang d’edat</t>
    </r>
  </si>
  <si>
    <r>
      <rPr>
        <sz val="9"/>
        <rFont val="Calibri"/>
        <family val="2"/>
      </rPr>
      <t>Infermeria primària</t>
    </r>
  </si>
  <si>
    <r>
      <rPr>
        <sz val="10"/>
        <rFont val="Calibri"/>
        <family val="2"/>
      </rPr>
      <t xml:space="preserve">Comare </t>
    </r>
    <r>
      <rPr>
        <sz val="9"/>
        <color indexed="8"/>
        <rFont val="Calibri"/>
        <family val="2"/>
      </rPr>
      <t>Primària</t>
    </r>
  </si>
  <si>
    <r>
      <rPr>
        <b/>
        <sz val="11"/>
        <color indexed="9"/>
        <rFont val="Calibri"/>
        <family val="2"/>
      </rPr>
      <t>Consultes fetes en Medicina Familiar i Comunitària i Pediatria en Atenció Primària en 2017</t>
    </r>
  </si>
  <si>
    <r>
      <rPr>
        <i/>
        <sz val="11"/>
        <color indexed="9"/>
        <rFont val="Calibri"/>
        <family val="2"/>
      </rPr>
      <t>Per tipus de cita</t>
    </r>
  </si>
  <si>
    <r>
      <rPr>
        <sz val="9"/>
        <rFont val="Calibri"/>
        <family val="2"/>
      </rPr>
      <t>Departament</t>
    </r>
  </si>
  <si>
    <r>
      <rPr>
        <b/>
        <sz val="10"/>
        <rFont val="Calibri"/>
        <family val="2"/>
      </rPr>
      <t>Medicina Familiar i Comunitària</t>
    </r>
  </si>
  <si>
    <r>
      <rPr>
        <b/>
        <sz val="10"/>
        <rFont val="Calibri"/>
        <family val="2"/>
      </rPr>
      <t>Pediatria Primària</t>
    </r>
  </si>
  <si>
    <r>
      <rPr>
        <sz val="9"/>
        <rFont val="Calibri"/>
        <family val="2"/>
      </rPr>
      <t>Amb cita prèvia</t>
    </r>
  </si>
  <si>
    <r>
      <rPr>
        <sz val="9"/>
        <rFont val="Calibri"/>
        <family val="2"/>
      </rPr>
      <t>Sense cita prèvia</t>
    </r>
  </si>
  <si>
    <r>
      <rPr>
        <sz val="9"/>
        <rFont val="Calibri"/>
        <family val="2"/>
      </rPr>
      <t>No consta cita prèvia</t>
    </r>
  </si>
  <si>
    <r>
      <rPr>
        <b/>
        <sz val="10"/>
        <rFont val="Calibri"/>
        <family val="2"/>
      </rPr>
      <t>Província Castelló</t>
    </r>
  </si>
  <si>
    <r>
      <rPr>
        <sz val="10"/>
        <rFont val="Calibri"/>
        <family val="2"/>
      </rPr>
      <t>València-Arnau-Llíria</t>
    </r>
  </si>
  <si>
    <r>
      <rPr>
        <sz val="10"/>
        <rFont val="Calibri"/>
        <family val="2"/>
      </rPr>
      <t>València-H. General</t>
    </r>
  </si>
  <si>
    <r>
      <rPr>
        <sz val="10"/>
        <rFont val="Calibri"/>
        <family val="2"/>
      </rPr>
      <t>València-Dr. Peset</t>
    </r>
  </si>
  <si>
    <r>
      <rPr>
        <b/>
        <sz val="10"/>
        <rFont val="Calibri"/>
        <family val="2"/>
      </rPr>
      <t>Província València</t>
    </r>
  </si>
  <si>
    <r>
      <rPr>
        <sz val="10"/>
        <rFont val="Calibri"/>
        <family val="2"/>
      </rPr>
      <t xml:space="preserve">Alacant-Sant Joan </t>
    </r>
  </si>
  <si>
    <r>
      <rPr>
        <b/>
        <sz val="10"/>
        <rFont val="Calibri"/>
        <family val="2"/>
      </rPr>
      <t>Província Alacant</t>
    </r>
  </si>
  <si>
    <r>
      <rPr>
        <b/>
        <sz val="11"/>
        <color indexed="9"/>
        <rFont val="Calibri"/>
        <family val="2"/>
      </rPr>
      <t xml:space="preserve">Consultes fetes per tipus de cita en Infermeria i Comares </t>
    </r>
    <r>
      <rPr>
        <b/>
        <sz val="11"/>
        <color indexed="9"/>
        <rFont val="Calibri"/>
        <family val="2"/>
      </rPr>
      <t>en Atenció Primària en 2017</t>
    </r>
  </si>
  <si>
    <r>
      <rPr>
        <b/>
        <sz val="10"/>
        <rFont val="Calibri"/>
        <family val="2"/>
      </rPr>
      <t>Infermeria Primària</t>
    </r>
  </si>
  <si>
    <r>
      <rPr>
        <b/>
        <sz val="10"/>
        <rFont val="Calibri"/>
        <family val="2"/>
      </rPr>
      <t>Comares Primària</t>
    </r>
  </si>
  <si>
    <r>
      <rPr>
        <sz val="9"/>
        <rFont val="Calibri"/>
        <family val="2"/>
      </rPr>
      <t>Buit cita prèvia</t>
    </r>
  </si>
  <si>
    <r>
      <rPr>
        <sz val="10"/>
        <rFont val="Calibri"/>
        <family val="2"/>
      </rPr>
      <t xml:space="preserve">Alacant-S. Joan </t>
    </r>
  </si>
  <si>
    <r>
      <rPr>
        <b/>
        <sz val="11"/>
        <color indexed="9"/>
        <rFont val="Calibri"/>
        <family val="2"/>
      </rPr>
      <t>Consultes fetes per ordre d’activitat en Medicina Familiar i Pediatria en 2017</t>
    </r>
  </si>
  <si>
    <r>
      <rPr>
        <i/>
        <sz val="11"/>
        <color indexed="9"/>
        <rFont val="Calibri"/>
        <family val="2"/>
      </rPr>
      <t>Per departament de salut</t>
    </r>
  </si>
  <si>
    <r>
      <rPr>
        <sz val="10"/>
        <rFont val="Calibri"/>
        <family val="2"/>
      </rPr>
      <t xml:space="preserve">Pediatria </t>
    </r>
  </si>
  <si>
    <r>
      <rPr>
        <sz val="10"/>
        <rFont val="Calibri"/>
        <family val="2"/>
      </rPr>
      <t>Primera</t>
    </r>
  </si>
  <si>
    <r>
      <rPr>
        <sz val="10"/>
        <rFont val="Calibri"/>
        <family val="2"/>
      </rPr>
      <t>Successiva</t>
    </r>
  </si>
  <si>
    <r>
      <rPr>
        <sz val="10"/>
        <rFont val="Calibri"/>
        <family val="2"/>
      </rPr>
      <t>Alacant-Sant Joan d’Alacant</t>
    </r>
  </si>
  <si>
    <r>
      <rPr>
        <sz val="9"/>
        <color indexed="8"/>
        <rFont val="Calibri"/>
        <family val="2"/>
      </rPr>
      <t>Font: elaboració pròpia. (ALUMBRA. Servei d’Anàlisis Sistemes Informació Sanitària)</t>
    </r>
  </si>
  <si>
    <r>
      <rPr>
        <b/>
        <sz val="11"/>
        <color indexed="9"/>
        <rFont val="Calibri"/>
        <family val="2"/>
      </rPr>
      <t>Consultes fetes per ordre d’activitat en Infermeria i Comares en Atenció Primària en 2017</t>
    </r>
  </si>
  <si>
    <r>
      <rPr>
        <sz val="10"/>
        <rFont val="Calibri"/>
        <family val="2"/>
      </rPr>
      <t>Infermeria</t>
    </r>
  </si>
  <si>
    <r>
      <rPr>
        <sz val="10"/>
        <rFont val="Calibri"/>
        <family val="2"/>
      </rPr>
      <t xml:space="preserve">Comares </t>
    </r>
  </si>
  <si>
    <r>
      <rPr>
        <b/>
        <sz val="11"/>
        <color indexed="9"/>
        <rFont val="Calibri"/>
        <family val="2"/>
      </rPr>
      <t>Consultes fetes en Atenció Continuada en Infermeria i Medicina en 2017</t>
    </r>
  </si>
  <si>
    <r>
      <rPr>
        <i/>
        <sz val="11"/>
        <color indexed="9"/>
        <rFont val="Calibri"/>
        <family val="2"/>
      </rPr>
      <t>Per lloc d’activitat</t>
    </r>
  </si>
  <si>
    <r>
      <rPr>
        <sz val="10"/>
        <rFont val="Calibri"/>
        <family val="2"/>
      </rPr>
      <t>Infermeria Atenció Continuada</t>
    </r>
  </si>
  <si>
    <r>
      <rPr>
        <sz val="10"/>
        <rFont val="Calibri"/>
        <family val="2"/>
      </rPr>
      <t>Medicina Atenció Continuada</t>
    </r>
  </si>
  <si>
    <r>
      <rPr>
        <sz val="10"/>
        <rFont val="Calibri"/>
        <family val="2"/>
      </rPr>
      <t>Centre</t>
    </r>
  </si>
  <si>
    <r>
      <rPr>
        <sz val="10"/>
        <rFont val="Calibri"/>
        <family val="2"/>
      </rPr>
      <t>Domicili</t>
    </r>
  </si>
  <si>
    <r>
      <rPr>
        <sz val="10"/>
        <rFont val="Calibri"/>
        <family val="2"/>
      </rPr>
      <t>Telèfon</t>
    </r>
  </si>
  <si>
    <r>
      <rPr>
        <b/>
        <sz val="11"/>
        <color indexed="9"/>
        <rFont val="Calibri"/>
        <family val="2"/>
      </rPr>
      <t>Consultes fetes en Infermeria i Medicina en Atenció Continuada en 2017</t>
    </r>
  </si>
  <si>
    <r>
      <rPr>
        <i/>
        <sz val="11"/>
        <color indexed="9"/>
        <rFont val="Calibri"/>
        <family val="2"/>
      </rPr>
      <t>Per ordre d’activitat</t>
    </r>
  </si>
  <si>
    <r>
      <rPr>
        <b/>
        <sz val="11"/>
        <color indexed="9"/>
        <rFont val="Calibri"/>
        <family val="2"/>
      </rPr>
      <t xml:space="preserve">Consultes fetes en Infermeria i Medicina d’Atenció Continuada </t>
    </r>
  </si>
  <si>
    <r>
      <rPr>
        <i/>
        <sz val="11"/>
        <color indexed="9"/>
        <rFont val="Calibri"/>
        <family val="2"/>
      </rPr>
      <t>Per sexe i rang d’edat en 2017</t>
    </r>
  </si>
  <si>
    <r>
      <rPr>
        <b/>
        <sz val="10"/>
        <rFont val="Calibri"/>
        <family val="2"/>
      </rPr>
      <t>Infermeria Atenció Continuada</t>
    </r>
  </si>
  <si>
    <r>
      <rPr>
        <b/>
        <sz val="10"/>
        <rFont val="Calibri"/>
        <family val="2"/>
      </rPr>
      <t>Medicina Atenció Continuada</t>
    </r>
  </si>
  <si>
    <r>
      <rPr>
        <i/>
        <sz val="9"/>
        <rFont val="Calibri"/>
        <family val="2"/>
      </rPr>
      <t>Font: elaboració pròpia. (ALUMBRA. Servei d’Anàlisis de Sistemes Informació Sanitària)</t>
    </r>
  </si>
  <si>
    <r>
      <rPr>
        <b/>
        <sz val="11"/>
        <color indexed="9"/>
        <rFont val="Calibri"/>
        <family val="2"/>
      </rPr>
      <t>Indicador Gestió de la hiperfreqüentació en Atenció Primària</t>
    </r>
  </si>
  <si>
    <r>
      <rPr>
        <sz val="10"/>
        <rFont val="Calibri"/>
        <family val="2"/>
      </rPr>
      <t>Taxa (x1.000)</t>
    </r>
  </si>
  <si>
    <r>
      <rPr>
        <sz val="11"/>
        <rFont val="Calibri"/>
        <family val="2"/>
      </rPr>
      <t>València-Arnau-Llíria</t>
    </r>
  </si>
  <si>
    <r>
      <rPr>
        <sz val="11"/>
        <rFont val="Calibri"/>
        <family val="2"/>
      </rPr>
      <t>Alacant-Sant Joan</t>
    </r>
  </si>
  <si>
    <r>
      <rPr>
        <sz val="11"/>
        <rFont val="Calibri"/>
        <family val="2"/>
      </rPr>
      <t>Alacant-Hospital Gral.</t>
    </r>
  </si>
  <si>
    <r>
      <rPr>
        <sz val="11"/>
        <rFont val="Calibri"/>
        <family val="2"/>
      </rPr>
      <t>Elx-Hospital Gral.</t>
    </r>
  </si>
  <si>
    <r>
      <rPr>
        <b/>
        <sz val="10"/>
        <color indexed="9"/>
        <rFont val="Calibri"/>
        <family val="2"/>
      </rPr>
      <t xml:space="preserve">Taxa de freqüentació (consultes per persona) </t>
    </r>
  </si>
  <si>
    <r>
      <rPr>
        <sz val="10"/>
        <rFont val="Calibri"/>
        <family val="2"/>
      </rPr>
      <t xml:space="preserve">                             Taxa</t>
    </r>
  </si>
  <si>
    <r>
      <rPr>
        <b/>
        <sz val="11"/>
        <rFont val="Calibri"/>
        <family val="2"/>
      </rPr>
      <t xml:space="preserve">Província Castelló </t>
    </r>
  </si>
  <si>
    <r>
      <rPr>
        <b/>
        <sz val="11"/>
        <rFont val="Calibri"/>
        <family val="2"/>
      </rPr>
      <t xml:space="preserve">Província València </t>
    </r>
  </si>
  <si>
    <r>
      <rPr>
        <b/>
        <sz val="11"/>
        <rFont val="Calibri"/>
        <family val="2"/>
      </rPr>
      <t xml:space="preserve">Província Alacant </t>
    </r>
  </si>
  <si>
    <r>
      <rPr>
        <b/>
        <sz val="10"/>
        <rFont val="Calibri"/>
        <family val="2"/>
      </rPr>
      <t>Sexe</t>
    </r>
  </si>
  <si>
    <r>
      <rPr>
        <i/>
        <sz val="9"/>
        <color indexed="8"/>
        <rFont val="Calibri"/>
        <family val="2"/>
      </rPr>
      <t>Font: Alumbra. Elaboració pròpia.</t>
    </r>
  </si>
  <si>
    <r>
      <rPr>
        <i/>
        <sz val="9"/>
        <color indexed="8"/>
        <rFont val="Calibri"/>
        <family val="2"/>
      </rPr>
      <t>Font: Alumbra. Elaboració pròpia</t>
    </r>
  </si>
  <si>
    <t>Treball social en hospitals de crònics</t>
  </si>
  <si>
    <t>Departament sanitari</t>
  </si>
  <si>
    <t>Nre. TS en HACLE</t>
  </si>
  <si>
    <t>Nre. consultes a l’any</t>
  </si>
  <si>
    <t>Nre. consultes-any / TS</t>
  </si>
  <si>
    <t>02 LA MAGDALENA (CASTELLÓ)</t>
  </si>
  <si>
    <t>06 DR. MOLINER (VALÈNCIA)</t>
  </si>
  <si>
    <t>10 PARE JOFRÉ (VALÈNCIA)</t>
  </si>
  <si>
    <t>13 LA PEDRERA (DÉNIA)</t>
  </si>
  <si>
    <t>19 SANT V. DEL RASPEIG (ALACANT)</t>
  </si>
  <si>
    <t>Treball social en hospitals d’aguts</t>
  </si>
  <si>
    <t>Nre. TS Hospital Gral + Complem.</t>
  </si>
  <si>
    <t>Castelló</t>
  </si>
  <si>
    <t>Sagunt</t>
  </si>
  <si>
    <t>València-Clínic-Malva-rosa</t>
  </si>
  <si>
    <t>València-Arnau de Vilanova-Llíria</t>
  </si>
  <si>
    <t>València-La Fe</t>
  </si>
  <si>
    <t>València-Hospital General</t>
  </si>
  <si>
    <t>València-Doctor Peset</t>
  </si>
  <si>
    <t>Alcoi</t>
  </si>
  <si>
    <t>Alacant-Sant Joan d’Alacant</t>
  </si>
  <si>
    <t>Alacant-Hospital General</t>
  </si>
  <si>
    <t>Elx-Hospital General</t>
  </si>
  <si>
    <t>Elx-Crevillent</t>
  </si>
  <si>
    <t>Distribució treball social nivell cronicitat 3</t>
  </si>
  <si>
    <t>Diagnòstics socials</t>
  </si>
  <si>
    <t>TS</t>
  </si>
  <si>
    <t>US. MENTAL</t>
  </si>
  <si>
    <t xml:space="preserve"> Nivell 3 - Pacient crònic de complexitat alta o pal·liatiu</t>
  </si>
  <si>
    <t>Limitació de l’autonomia del pacient</t>
  </si>
  <si>
    <t>Limitació de l’autonomia en el funcionament físic</t>
  </si>
  <si>
    <t>D’accés a prestacions sanitàries</t>
  </si>
  <si>
    <t>Limitació de l’autonomia per a les activitats instrumentals de la vida diària</t>
  </si>
  <si>
    <t>Limitació de l’autonomia en la cura personal</t>
  </si>
  <si>
    <t>Limitació de l’autonomia en el funcionament psíquic o mental</t>
  </si>
  <si>
    <t>Persona que viu sola amb factors de risc</t>
  </si>
  <si>
    <t>Malaltia de llarga evolució i/o incapacitant que repercuteix en la dinàmica familiar</t>
  </si>
  <si>
    <t>Sobrecàrrega del / de la cuidador/a</t>
  </si>
  <si>
    <t>Falta de recursos per a despeses extraordinàries ineludibles</t>
  </si>
  <si>
    <t>Estrés familiar</t>
  </si>
  <si>
    <t>Falta de recursos per a la subsistència</t>
  </si>
  <si>
    <t>D’accés a cobertura sanitària</t>
  </si>
  <si>
    <t>Deterioració de les relacions familiars</t>
  </si>
  <si>
    <t>Xarxa de suport social insuficient</t>
  </si>
  <si>
    <t>Falta de suport sociofamiliar</t>
  </si>
  <si>
    <t>Problemes econòmics</t>
  </si>
  <si>
    <t>Consum i dependència de substàncies tòxiques nocives</t>
  </si>
  <si>
    <t>Desocupació</t>
  </si>
  <si>
    <t>Claudicació familiar</t>
  </si>
  <si>
    <t>Barreres arquitectòniques en l’habitatge</t>
  </si>
  <si>
    <t>Dificultat per a la inserció laboral</t>
  </si>
  <si>
    <t>Aïllament</t>
  </si>
  <si>
    <t>Distribució treball social nivell cronicitat 2</t>
  </si>
  <si>
    <t>Nivell 2 - Pacient crònic de complexitat moderada</t>
  </si>
  <si>
    <t>Nombre de professionals de treball social</t>
  </si>
  <si>
    <t>USM Adult</t>
  </si>
  <si>
    <t>USSiR</t>
  </si>
  <si>
    <t>HOSPITAL GRAL + Complem.</t>
  </si>
  <si>
    <t>Font: Alumbra. Elaboració pròpia.</t>
  </si>
  <si>
    <t>Glossari: ZBS (en EAP) - Zona bàsica de salut en l’estructura d’atenció primària; USM - Unitats de salut mental; UCA - Unitats de conductes addictives; USSiR - Unitats de salut sexual i Reproductiva; HACLE - Hospital d’Atenció a Crònics i Llarga Estada</t>
  </si>
  <si>
    <t>Nota: El nombre de professionals apareix amb decimals atés que un mateix professional és referent en un o més serveis o unitats assistencials.</t>
  </si>
  <si>
    <t>Consultes treball social</t>
  </si>
  <si>
    <t>Evolució anual</t>
  </si>
  <si>
    <t>Consultes</t>
  </si>
  <si>
    <t>Increment anual</t>
  </si>
  <si>
    <t>0,2 %</t>
  </si>
  <si>
    <t>2,22 %</t>
  </si>
  <si>
    <t>-1,36 %</t>
  </si>
  <si>
    <t>10,35 %</t>
  </si>
  <si>
    <t>2,00 %</t>
  </si>
  <si>
    <t>4,80 %</t>
  </si>
  <si>
    <t>Font: elaboració pròpia</t>
  </si>
  <si>
    <t>Àmbit del treball social</t>
  </si>
  <si>
    <t>Nre. TS</t>
  </si>
  <si>
    <t>Consultes/any/TS</t>
  </si>
  <si>
    <t>Atenció Primària</t>
  </si>
  <si>
    <t>84,81 %</t>
  </si>
  <si>
    <t>Salut Mental</t>
  </si>
  <si>
    <t>12,29 %</t>
  </si>
  <si>
    <t>Unitat de Conductes Addictives</t>
  </si>
  <si>
    <t>2,91 %</t>
  </si>
  <si>
    <t>U. Salut Sexual i Reproductiva</t>
  </si>
  <si>
    <t>Glossari: Nre. TS - Nombre de professionals de treball social</t>
  </si>
  <si>
    <r>
      <t>*</t>
    </r>
    <r>
      <rPr>
        <sz val="9"/>
        <color indexed="8"/>
        <rFont val="Calibri"/>
        <family val="2"/>
      </rPr>
      <t>Consultes fetes pels professionals de treball social a les unitats de salut sexual i reproductiva de Castelló II.</t>
    </r>
  </si>
  <si>
    <t>Treball social per departaments de salut</t>
  </si>
  <si>
    <t>Departament sanitari 2017</t>
  </si>
  <si>
    <t>Nombre de consultes</t>
  </si>
  <si>
    <t>Població 2017</t>
  </si>
  <si>
    <t>Nre. TS en EAP</t>
  </si>
  <si>
    <t xml:space="preserve"> Població / TS en EAP </t>
  </si>
  <si>
    <t>Glossari: TS - Professional de treball social; EAP - Equip atenció primària</t>
  </si>
  <si>
    <t>Distribució treball social per nivell de cronicitat</t>
  </si>
  <si>
    <t>Nivell de cronicitat</t>
  </si>
  <si>
    <t>Piràmide Kaiser</t>
  </si>
  <si>
    <t>Consultes per 100 habitants</t>
  </si>
  <si>
    <t>Habitants per consulta</t>
  </si>
  <si>
    <t>Nivell 0 - Pacient sa o agut</t>
  </si>
  <si>
    <t>26,84 %</t>
  </si>
  <si>
    <t>3,88 %</t>
  </si>
  <si>
    <t>Nivell 1 - Pacient amb factors de risc</t>
  </si>
  <si>
    <t>32,70 %</t>
  </si>
  <si>
    <t>7,25 %</t>
  </si>
  <si>
    <t>28,51 %</t>
  </si>
  <si>
    <t>17,68 %</t>
  </si>
  <si>
    <t>Nivell 3 - Pacient crònic de complexitat alta o pal·liatiu</t>
  </si>
  <si>
    <t>11,95 %</t>
  </si>
  <si>
    <t>35,36 %</t>
  </si>
  <si>
    <t>Desconegut</t>
  </si>
  <si>
    <t>Glossari: TS - Professional de treball social; UCA - Unitat de conductes addictives; AP - Atenció Primària</t>
  </si>
  <si>
    <t xml:space="preserve"> Font: Alumbra. Elaboració pròpia.</t>
  </si>
  <si>
    <t>Glossari: TS - Treballador/a social; UCA - Unitat de Conductes Addictives; AP - Atenció Primària</t>
  </si>
  <si>
    <t>Glossari: HACLE Hospital d’Atenció a Pacients Crònics i de Llarga Estada; TS: Treballador/a social.</t>
  </si>
  <si>
    <t>Departament de salut</t>
  </si>
  <si>
    <t>Consultoris 
 auxiliars</t>
  </si>
  <si>
    <t>Total</t>
  </si>
  <si>
    <t>València</t>
  </si>
  <si>
    <t>València - Clínic - Malva-rosa</t>
  </si>
  <si>
    <t>València - Arnau de Vilanova - Llíria</t>
  </si>
  <si>
    <t>València - La Fe</t>
  </si>
  <si>
    <t>València - Hospital General</t>
  </si>
  <si>
    <t>València - Doctor *Peset</t>
  </si>
  <si>
    <t>Xàtiva – Ontinyent</t>
  </si>
  <si>
    <t>Alacant</t>
  </si>
  <si>
    <t>Alacant - Sant Joan d'Alacant</t>
  </si>
  <si>
    <t>Alacant - Hospital Gral. d'Alacant</t>
  </si>
  <si>
    <t>Elx - Hospital Gral. d'Elx</t>
  </si>
  <si>
    <t>Elx - Crevillent</t>
  </si>
  <si>
    <t>Recursos estructurals de la Conselleria en 2017</t>
  </si>
  <si>
    <t>Font: elaboració pròpia. (SASIS. Servei d'Anàlisi d'Informació Sanitària)</t>
  </si>
  <si>
    <t>Glossari: ZBS zona bàsica de salut; CSI: centres sanitaris integrats</t>
  </si>
  <si>
    <r>
      <t>HACLES</t>
    </r>
    <r>
      <rPr>
        <sz val="10"/>
        <color indexed="8"/>
        <rFont val="Calibri"/>
        <family val="2"/>
      </rPr>
      <t xml:space="preserve"> (àmbit supradepartamental)</t>
    </r>
  </si>
  <si>
    <t>ZBS</t>
  </si>
  <si>
    <t>CSI</t>
  </si>
  <si>
    <t>Centres de salut</t>
  </si>
  <si>
    <t xml:space="preserve">Centres d'atenció primària 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</si>
</sst>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00"/>
    <numFmt numFmtId="166" formatCode="0\º"/>
    <numFmt numFmtId="167" formatCode="0.0%"/>
    <numFmt numFmtId="168" formatCode="_-* #,##0.0\ _€_-;\-* #,##0.0\ _€_-;_-* &quot;-&quot;??\ _€_-;_-@_-"/>
    <numFmt numFmtId="169" formatCode="_-* #,##0\ _€_-;\-* #,##0\ _€_-;_-* &quot;-&quot;??\ _€_-;_-@_-"/>
    <numFmt numFmtId="170" formatCode="0.000000000"/>
    <numFmt numFmtId="171" formatCode="0.0000000000"/>
    <numFmt numFmtId="172" formatCode="0.00000000"/>
    <numFmt numFmtId="173" formatCode="0.0000000"/>
    <numFmt numFmtId="174" formatCode="0.000000"/>
    <numFmt numFmtId="175" formatCode="0.00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0.0000%"/>
    <numFmt numFmtId="181" formatCode="0.000%"/>
    <numFmt numFmtId="182" formatCode="0.0"/>
    <numFmt numFmtId="183" formatCode="########0"/>
    <numFmt numFmtId="184" formatCode="_(* #,##0.00_);_(* \(#,##0.00\);_(* &quot;-&quot;??_);_(@_)"/>
    <numFmt numFmtId="185" formatCode="_(* #,##0_);_(* \(#,##0\);_(* &quot;-&quot;??_);_(@_)"/>
    <numFmt numFmtId="186" formatCode="#,##0.0_ ;\-#,##0.0\ 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name val="Calibri"/>
      <family val="2"/>
    </font>
    <font>
      <i/>
      <sz val="9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9"/>
      <color indexed="8"/>
      <name val="Calibri"/>
      <family val="2"/>
    </font>
    <font>
      <i/>
      <sz val="11"/>
      <color indexed="9"/>
      <name val="Calibri"/>
      <family val="2"/>
    </font>
    <font>
      <sz val="10"/>
      <color indexed="63"/>
      <name val="Calibri"/>
      <family val="2"/>
    </font>
    <font>
      <sz val="9"/>
      <color indexed="63"/>
      <name val="Calibri"/>
      <family val="2"/>
    </font>
    <font>
      <i/>
      <sz val="11"/>
      <color indexed="8"/>
      <name val="Calibri"/>
      <family val="2"/>
    </font>
    <font>
      <b/>
      <i/>
      <sz val="11"/>
      <color indexed="9"/>
      <name val="Calibri"/>
      <family val="2"/>
    </font>
    <font>
      <b/>
      <sz val="9"/>
      <color indexed="9"/>
      <name val="Calibri"/>
      <family val="2"/>
    </font>
    <font>
      <i/>
      <sz val="9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23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7"/>
      <color indexed="8"/>
      <name val="Calibri"/>
      <family val="2"/>
    </font>
    <font>
      <i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0" tint="-0.4999699890613556"/>
      <name val="Calibri"/>
      <family val="2"/>
    </font>
    <font>
      <sz val="10"/>
      <color theme="1"/>
      <name val="Arial"/>
      <family val="2"/>
    </font>
    <font>
      <sz val="9"/>
      <color rgb="FF000000"/>
      <name val="Calibri"/>
      <family val="2"/>
    </font>
    <font>
      <b/>
      <sz val="10"/>
      <color theme="1"/>
      <name val="Arial"/>
      <family val="2"/>
    </font>
    <font>
      <b/>
      <sz val="9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i/>
      <sz val="9"/>
      <color rgb="FF000000"/>
      <name val="Calibri"/>
      <family val="2"/>
    </font>
    <font>
      <b/>
      <sz val="10"/>
      <color theme="1"/>
      <name val="Calibri"/>
      <family val="2"/>
    </font>
    <font>
      <b/>
      <sz val="11"/>
      <color rgb="FFFFFFFF"/>
      <name val="Calibri"/>
      <family val="2"/>
    </font>
    <font>
      <b/>
      <sz val="12"/>
      <color rgb="FFFFFFFF"/>
      <name val="Calibri"/>
      <family val="2"/>
    </font>
    <font>
      <i/>
      <sz val="11"/>
      <color rgb="FFFFFFFF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i/>
      <sz val="10"/>
      <color rgb="FFFFFFFF"/>
      <name val="Calibri"/>
      <family val="2"/>
    </font>
    <font>
      <sz val="10"/>
      <color rgb="FF333333"/>
      <name val="Calibri"/>
      <family val="2"/>
    </font>
    <font>
      <sz val="9"/>
      <color rgb="FF333333"/>
      <name val="Calibri"/>
      <family val="2"/>
    </font>
    <font>
      <i/>
      <sz val="11"/>
      <color rgb="FF000000"/>
      <name val="Calibri"/>
      <family val="2"/>
    </font>
    <font>
      <b/>
      <i/>
      <sz val="11"/>
      <color theme="0"/>
      <name val="Calibri"/>
      <family val="2"/>
    </font>
    <font>
      <b/>
      <sz val="9"/>
      <color theme="0"/>
      <name val="Calibri"/>
      <family val="2"/>
    </font>
    <font>
      <i/>
      <sz val="9"/>
      <color theme="0"/>
      <name val="Calibri"/>
      <family val="2"/>
    </font>
    <font>
      <i/>
      <sz val="11"/>
      <color theme="0"/>
      <name val="Calibri"/>
      <family val="2"/>
    </font>
    <font>
      <b/>
      <sz val="10"/>
      <color rgb="FFFFFFFF"/>
      <name val="Calibri"/>
      <family val="2"/>
    </font>
    <font>
      <sz val="7"/>
      <color rgb="FF00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9C2C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800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/>
      <top style="thin"/>
      <bottom/>
    </border>
    <border>
      <left/>
      <right/>
      <top/>
      <bottom style="medium">
        <color rgb="FF00000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8" fillId="29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3" fillId="21" borderId="5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57" fillId="0" borderId="8" applyNumberFormat="0" applyFill="0" applyAlignment="0" applyProtection="0"/>
    <xf numFmtId="0" fontId="69" fillId="0" borderId="9" applyNumberFormat="0" applyFill="0" applyAlignment="0" applyProtection="0"/>
  </cellStyleXfs>
  <cellXfs count="412">
    <xf numFmtId="0" fontId="0" fillId="0" borderId="0" xfId="0" applyFont="1" applyAlignment="1">
      <alignment/>
    </xf>
    <xf numFmtId="0" fontId="70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 horizontal="right" vertical="center" wrapText="1"/>
    </xf>
    <xf numFmtId="0" fontId="3" fillId="33" borderId="0" xfId="0" applyFont="1" applyFill="1" applyAlignment="1">
      <alignment horizontal="right" vertical="center" wrapText="1"/>
    </xf>
    <xf numFmtId="0" fontId="4" fillId="0" borderId="0" xfId="0" applyFont="1" applyAlignment="1">
      <alignment vertical="center"/>
    </xf>
    <xf numFmtId="3" fontId="4" fillId="34" borderId="0" xfId="0" applyNumberFormat="1" applyFont="1" applyFill="1" applyAlignment="1">
      <alignment horizontal="right" vertical="center" wrapText="1"/>
    </xf>
    <xf numFmtId="3" fontId="2" fillId="34" borderId="11" xfId="0" applyNumberFormat="1" applyFont="1" applyFill="1" applyBorder="1" applyAlignment="1">
      <alignment horizontal="right" vertical="center" wrapText="1"/>
    </xf>
    <xf numFmtId="0" fontId="4" fillId="34" borderId="0" xfId="0" applyFont="1" applyFill="1" applyAlignment="1">
      <alignment vertical="center"/>
    </xf>
    <xf numFmtId="3" fontId="4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0" fontId="2" fillId="35" borderId="10" xfId="0" applyFont="1" applyFill="1" applyBorder="1" applyAlignment="1">
      <alignment vertical="center" wrapText="1"/>
    </xf>
    <xf numFmtId="3" fontId="2" fillId="35" borderId="10" xfId="0" applyNumberFormat="1" applyFont="1" applyFill="1" applyBorder="1" applyAlignment="1">
      <alignment horizontal="right" vertical="center" wrapText="1"/>
    </xf>
    <xf numFmtId="3" fontId="2" fillId="34" borderId="10" xfId="0" applyNumberFormat="1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vertical="center" wrapText="1"/>
    </xf>
    <xf numFmtId="3" fontId="3" fillId="35" borderId="0" xfId="0" applyNumberFormat="1" applyFont="1" applyFill="1" applyAlignment="1">
      <alignment horizontal="right" vertical="center" wrapText="1"/>
    </xf>
    <xf numFmtId="3" fontId="7" fillId="35" borderId="0" xfId="0" applyNumberFormat="1" applyFont="1" applyFill="1" applyAlignment="1">
      <alignment horizontal="right" vertical="center" wrapText="1"/>
    </xf>
    <xf numFmtId="0" fontId="3" fillId="34" borderId="0" xfId="0" applyFont="1" applyFill="1" applyAlignment="1">
      <alignment vertical="center" wrapText="1"/>
    </xf>
    <xf numFmtId="3" fontId="3" fillId="34" borderId="0" xfId="0" applyNumberFormat="1" applyFont="1" applyFill="1" applyAlignment="1">
      <alignment horizontal="right" vertical="center" wrapText="1"/>
    </xf>
    <xf numFmtId="3" fontId="7" fillId="34" borderId="0" xfId="0" applyNumberFormat="1" applyFont="1" applyFill="1" applyAlignment="1">
      <alignment horizontal="right" vertical="center" wrapText="1"/>
    </xf>
    <xf numFmtId="0" fontId="3" fillId="34" borderId="0" xfId="0" applyFont="1" applyFill="1" applyAlignment="1">
      <alignment horizontal="right" vertical="center" wrapText="1"/>
    </xf>
    <xf numFmtId="0" fontId="7" fillId="34" borderId="0" xfId="0" applyFont="1" applyFill="1" applyAlignment="1">
      <alignment horizontal="right" vertical="center" wrapText="1"/>
    </xf>
    <xf numFmtId="0" fontId="7" fillId="35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0" fontId="3" fillId="35" borderId="0" xfId="0" applyFont="1" applyFill="1" applyAlignment="1">
      <alignment vertical="center"/>
    </xf>
    <xf numFmtId="3" fontId="3" fillId="35" borderId="0" xfId="0" applyNumberFormat="1" applyFont="1" applyFill="1" applyAlignment="1">
      <alignment horizontal="right" vertical="center"/>
    </xf>
    <xf numFmtId="3" fontId="7" fillId="35" borderId="0" xfId="0" applyNumberFormat="1" applyFont="1" applyFill="1" applyAlignment="1">
      <alignment horizontal="right" vertical="center"/>
    </xf>
    <xf numFmtId="3" fontId="3" fillId="0" borderId="0" xfId="0" applyNumberFormat="1" applyFont="1" applyAlignment="1">
      <alignment horizontal="right" vertical="center" wrapText="1"/>
    </xf>
    <xf numFmtId="3" fontId="7" fillId="0" borderId="0" xfId="0" applyNumberFormat="1" applyFont="1" applyAlignment="1">
      <alignment horizontal="right" vertical="center" wrapText="1"/>
    </xf>
    <xf numFmtId="0" fontId="6" fillId="33" borderId="10" xfId="0" applyFont="1" applyFill="1" applyBorder="1" applyAlignment="1">
      <alignment horizontal="right" vertical="center" wrapText="1"/>
    </xf>
    <xf numFmtId="0" fontId="7" fillId="33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vertical="center"/>
    </xf>
    <xf numFmtId="0" fontId="3" fillId="34" borderId="11" xfId="0" applyFont="1" applyFill="1" applyBorder="1" applyAlignment="1">
      <alignment vertical="center" wrapText="1"/>
    </xf>
    <xf numFmtId="3" fontId="3" fillId="34" borderId="11" xfId="0" applyNumberFormat="1" applyFont="1" applyFill="1" applyBorder="1" applyAlignment="1">
      <alignment vertical="center" wrapText="1"/>
    </xf>
    <xf numFmtId="3" fontId="3" fillId="34" borderId="0" xfId="0" applyNumberFormat="1" applyFont="1" applyFill="1" applyAlignment="1">
      <alignment vertical="center" wrapText="1"/>
    </xf>
    <xf numFmtId="3" fontId="7" fillId="35" borderId="10" xfId="0" applyNumberFormat="1" applyFont="1" applyFill="1" applyBorder="1" applyAlignment="1">
      <alignment horizontal="right" vertical="center" wrapText="1"/>
    </xf>
    <xf numFmtId="3" fontId="7" fillId="35" borderId="10" xfId="0" applyNumberFormat="1" applyFont="1" applyFill="1" applyBorder="1" applyAlignment="1">
      <alignment vertical="center" wrapText="1"/>
    </xf>
    <xf numFmtId="0" fontId="7" fillId="34" borderId="10" xfId="0" applyFont="1" applyFill="1" applyBorder="1" applyAlignment="1">
      <alignment vertical="center" wrapText="1"/>
    </xf>
    <xf numFmtId="3" fontId="7" fillId="34" borderId="10" xfId="0" applyNumberFormat="1" applyFont="1" applyFill="1" applyBorder="1" applyAlignment="1">
      <alignment horizontal="right" vertical="center" wrapText="1"/>
    </xf>
    <xf numFmtId="0" fontId="7" fillId="34" borderId="12" xfId="0" applyFont="1" applyFill="1" applyBorder="1" applyAlignment="1">
      <alignment vertical="center" wrapText="1"/>
    </xf>
    <xf numFmtId="3" fontId="7" fillId="34" borderId="12" xfId="0" applyNumberFormat="1" applyFont="1" applyFill="1" applyBorder="1" applyAlignment="1">
      <alignment vertical="center" wrapText="1"/>
    </xf>
    <xf numFmtId="0" fontId="7" fillId="35" borderId="10" xfId="0" applyFont="1" applyFill="1" applyBorder="1" applyAlignment="1">
      <alignment horizontal="right" vertical="center" wrapText="1"/>
    </xf>
    <xf numFmtId="3" fontId="7" fillId="34" borderId="11" xfId="0" applyNumberFormat="1" applyFont="1" applyFill="1" applyBorder="1" applyAlignment="1">
      <alignment vertical="center" wrapText="1"/>
    </xf>
    <xf numFmtId="3" fontId="7" fillId="34" borderId="0" xfId="0" applyNumberFormat="1" applyFont="1" applyFill="1" applyAlignment="1">
      <alignment vertical="center" wrapText="1"/>
    </xf>
    <xf numFmtId="0" fontId="3" fillId="34" borderId="0" xfId="0" applyFont="1" applyFill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right" vertical="center" wrapText="1"/>
    </xf>
    <xf numFmtId="0" fontId="7" fillId="35" borderId="10" xfId="0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34" borderId="0" xfId="0" applyFont="1" applyFill="1" applyAlignment="1">
      <alignment vertical="center" wrapText="1"/>
    </xf>
    <xf numFmtId="2" fontId="4" fillId="34" borderId="0" xfId="0" applyNumberFormat="1" applyFont="1" applyFill="1" applyAlignment="1">
      <alignment horizontal="right" vertical="center" wrapText="1"/>
    </xf>
    <xf numFmtId="2" fontId="2" fillId="35" borderId="10" xfId="0" applyNumberFormat="1" applyFont="1" applyFill="1" applyBorder="1" applyAlignment="1">
      <alignment horizontal="right" vertical="center" wrapText="1"/>
    </xf>
    <xf numFmtId="2" fontId="2" fillId="34" borderId="10" xfId="0" applyNumberFormat="1" applyFont="1" applyFill="1" applyBorder="1" applyAlignment="1">
      <alignment horizontal="right" vertical="center" wrapText="1"/>
    </xf>
    <xf numFmtId="3" fontId="4" fillId="0" borderId="0" xfId="48" applyNumberFormat="1" applyFont="1" applyAlignment="1">
      <alignment horizontal="right" vertical="center" wrapText="1"/>
    </xf>
    <xf numFmtId="3" fontId="4" fillId="35" borderId="0" xfId="48" applyNumberFormat="1" applyFont="1" applyFill="1" applyAlignment="1">
      <alignment horizontal="right" vertical="center" wrapText="1"/>
    </xf>
    <xf numFmtId="0" fontId="11" fillId="0" borderId="0" xfId="54" applyAlignment="1">
      <alignment vertical="center" textRotation="90" wrapText="1"/>
      <protection/>
    </xf>
    <xf numFmtId="0" fontId="71" fillId="36" borderId="13" xfId="54" applyFont="1" applyFill="1" applyBorder="1" applyAlignment="1">
      <alignment horizontal="center" vertical="center" textRotation="90" wrapText="1"/>
      <protection/>
    </xf>
    <xf numFmtId="0" fontId="72" fillId="33" borderId="14" xfId="0" applyFont="1" applyFill="1" applyBorder="1" applyAlignment="1">
      <alignment vertical="center" wrapText="1"/>
    </xf>
    <xf numFmtId="0" fontId="71" fillId="37" borderId="15" xfId="54" applyFont="1" applyFill="1" applyBorder="1" applyAlignment="1">
      <alignment horizontal="center" vertical="center" textRotation="90" wrapText="1"/>
      <protection/>
    </xf>
    <xf numFmtId="0" fontId="71" fillId="37" borderId="16" xfId="54" applyFont="1" applyFill="1" applyBorder="1" applyAlignment="1">
      <alignment horizontal="center" vertical="center" textRotation="90" wrapText="1"/>
      <protection/>
    </xf>
    <xf numFmtId="0" fontId="71" fillId="37" borderId="17" xfId="54" applyFont="1" applyFill="1" applyBorder="1" applyAlignment="1">
      <alignment horizontal="center" vertical="center" textRotation="90" wrapText="1"/>
      <protection/>
    </xf>
    <xf numFmtId="0" fontId="73" fillId="37" borderId="14" xfId="54" applyFont="1" applyFill="1" applyBorder="1" applyAlignment="1">
      <alignment horizontal="center" vertical="center" textRotation="90" wrapText="1"/>
      <protection/>
    </xf>
    <xf numFmtId="0" fontId="71" fillId="37" borderId="14" xfId="54" applyFont="1" applyFill="1" applyBorder="1" applyAlignment="1">
      <alignment horizontal="center" vertical="center" textRotation="90" wrapText="1"/>
      <protection/>
    </xf>
    <xf numFmtId="0" fontId="11" fillId="0" borderId="0" xfId="54">
      <alignment/>
      <protection/>
    </xf>
    <xf numFmtId="0" fontId="10" fillId="36" borderId="0" xfId="54" applyFont="1" applyFill="1">
      <alignment/>
      <protection/>
    </xf>
    <xf numFmtId="0" fontId="10" fillId="36" borderId="18" xfId="54" applyFont="1" applyFill="1" applyBorder="1">
      <alignment/>
      <protection/>
    </xf>
    <xf numFmtId="0" fontId="10" fillId="0" borderId="0" xfId="54" applyFont="1">
      <alignment/>
      <protection/>
    </xf>
    <xf numFmtId="0" fontId="6" fillId="0" borderId="13" xfId="54" applyFont="1" applyBorder="1">
      <alignment/>
      <protection/>
    </xf>
    <xf numFmtId="185" fontId="0" fillId="0" borderId="0" xfId="50" applyNumberFormat="1" applyFont="1" applyAlignment="1">
      <alignment/>
    </xf>
    <xf numFmtId="185" fontId="0" fillId="0" borderId="18" xfId="50" applyNumberFormat="1" applyFont="1" applyBorder="1" applyAlignment="1">
      <alignment/>
    </xf>
    <xf numFmtId="185" fontId="0" fillId="0" borderId="19" xfId="50" applyNumberFormat="1" applyFont="1" applyBorder="1" applyAlignment="1">
      <alignment/>
    </xf>
    <xf numFmtId="185" fontId="0" fillId="0" borderId="0" xfId="50" applyNumberFormat="1" applyFont="1" applyBorder="1" applyAlignment="1">
      <alignment/>
    </xf>
    <xf numFmtId="0" fontId="11" fillId="0" borderId="13" xfId="54" applyBorder="1">
      <alignment/>
      <protection/>
    </xf>
    <xf numFmtId="185" fontId="11" fillId="0" borderId="13" xfId="54" applyNumberFormat="1" applyBorder="1">
      <alignment/>
      <protection/>
    </xf>
    <xf numFmtId="0" fontId="72" fillId="38" borderId="13" xfId="0" applyFont="1" applyFill="1" applyBorder="1" applyAlignment="1">
      <alignment vertical="center"/>
    </xf>
    <xf numFmtId="185" fontId="0" fillId="3" borderId="0" xfId="50" applyNumberFormat="1" applyFont="1" applyFill="1" applyAlignment="1">
      <alignment/>
    </xf>
    <xf numFmtId="185" fontId="0" fillId="3" borderId="18" xfId="50" applyNumberFormat="1" applyFont="1" applyFill="1" applyBorder="1" applyAlignment="1">
      <alignment/>
    </xf>
    <xf numFmtId="185" fontId="0" fillId="3" borderId="19" xfId="50" applyNumberFormat="1" applyFont="1" applyFill="1" applyBorder="1" applyAlignment="1">
      <alignment/>
    </xf>
    <xf numFmtId="185" fontId="0" fillId="3" borderId="0" xfId="50" applyNumberFormat="1" applyFont="1" applyFill="1" applyBorder="1" applyAlignment="1">
      <alignment/>
    </xf>
    <xf numFmtId="4" fontId="11" fillId="3" borderId="13" xfId="54" applyNumberFormat="1" applyFill="1" applyBorder="1">
      <alignment/>
      <protection/>
    </xf>
    <xf numFmtId="185" fontId="11" fillId="3" borderId="13" xfId="54" applyNumberFormat="1" applyFill="1" applyBorder="1">
      <alignment/>
      <protection/>
    </xf>
    <xf numFmtId="0" fontId="72" fillId="0" borderId="13" xfId="0" applyFont="1" applyBorder="1" applyAlignment="1">
      <alignment vertical="center" wrapText="1"/>
    </xf>
    <xf numFmtId="4" fontId="11" fillId="0" borderId="13" xfId="54" applyNumberFormat="1" applyBorder="1">
      <alignment/>
      <protection/>
    </xf>
    <xf numFmtId="0" fontId="72" fillId="0" borderId="13" xfId="0" applyFont="1" applyBorder="1" applyAlignment="1">
      <alignment vertical="center"/>
    </xf>
    <xf numFmtId="0" fontId="72" fillId="0" borderId="14" xfId="0" applyFont="1" applyBorder="1" applyAlignment="1">
      <alignment vertical="center"/>
    </xf>
    <xf numFmtId="185" fontId="0" fillId="0" borderId="15" xfId="50" applyNumberFormat="1" applyFont="1" applyBorder="1" applyAlignment="1">
      <alignment/>
    </xf>
    <xf numFmtId="185" fontId="0" fillId="0" borderId="16" xfId="50" applyNumberFormat="1" applyFont="1" applyBorder="1" applyAlignment="1">
      <alignment/>
    </xf>
    <xf numFmtId="185" fontId="0" fillId="0" borderId="17" xfId="50" applyNumberFormat="1" applyFont="1" applyBorder="1" applyAlignment="1">
      <alignment/>
    </xf>
    <xf numFmtId="4" fontId="11" fillId="0" borderId="14" xfId="54" applyNumberFormat="1" applyBorder="1">
      <alignment/>
      <protection/>
    </xf>
    <xf numFmtId="185" fontId="11" fillId="0" borderId="14" xfId="54" applyNumberFormat="1" applyBorder="1">
      <alignment/>
      <protection/>
    </xf>
    <xf numFmtId="0" fontId="74" fillId="38" borderId="20" xfId="0" applyFont="1" applyFill="1" applyBorder="1" applyAlignment="1">
      <alignment vertical="center"/>
    </xf>
    <xf numFmtId="185" fontId="0" fillId="3" borderId="21" xfId="50" applyNumberFormat="1" applyFont="1" applyFill="1" applyBorder="1" applyAlignment="1">
      <alignment/>
    </xf>
    <xf numFmtId="185" fontId="0" fillId="3" borderId="22" xfId="50" applyNumberFormat="1" applyFont="1" applyFill="1" applyBorder="1" applyAlignment="1">
      <alignment/>
    </xf>
    <xf numFmtId="185" fontId="0" fillId="3" borderId="23" xfId="50" applyNumberFormat="1" applyFont="1" applyFill="1" applyBorder="1" applyAlignment="1">
      <alignment/>
    </xf>
    <xf numFmtId="0" fontId="11" fillId="3" borderId="20" xfId="54" applyFill="1" applyBorder="1">
      <alignment/>
      <protection/>
    </xf>
    <xf numFmtId="0" fontId="13" fillId="0" borderId="24" xfId="54" applyFont="1" applyBorder="1">
      <alignment/>
      <protection/>
    </xf>
    <xf numFmtId="4" fontId="13" fillId="0" borderId="24" xfId="54" applyNumberFormat="1" applyFont="1" applyBorder="1">
      <alignment/>
      <protection/>
    </xf>
    <xf numFmtId="185" fontId="13" fillId="0" borderId="24" xfId="54" applyNumberFormat="1" applyFont="1" applyBorder="1">
      <alignment/>
      <protection/>
    </xf>
    <xf numFmtId="0" fontId="75" fillId="0" borderId="0" xfId="0" applyFont="1" applyAlignment="1">
      <alignment vertical="center"/>
    </xf>
    <xf numFmtId="3" fontId="75" fillId="0" borderId="0" xfId="0" applyNumberFormat="1" applyFont="1" applyAlignment="1">
      <alignment horizontal="right" vertical="center"/>
    </xf>
    <xf numFmtId="0" fontId="76" fillId="0" borderId="10" xfId="0" applyFont="1" applyBorder="1" applyAlignment="1">
      <alignment vertical="center"/>
    </xf>
    <xf numFmtId="3" fontId="76" fillId="0" borderId="10" xfId="0" applyNumberFormat="1" applyFont="1" applyBorder="1" applyAlignment="1">
      <alignment horizontal="right" vertical="center"/>
    </xf>
    <xf numFmtId="0" fontId="75" fillId="35" borderId="0" xfId="0" applyFont="1" applyFill="1" applyAlignment="1">
      <alignment vertical="center"/>
    </xf>
    <xf numFmtId="3" fontId="75" fillId="35" borderId="0" xfId="0" applyNumberFormat="1" applyFont="1" applyFill="1" applyAlignment="1">
      <alignment horizontal="right" vertical="center"/>
    </xf>
    <xf numFmtId="0" fontId="72" fillId="33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77" fillId="0" borderId="0" xfId="0" applyFont="1" applyAlignment="1">
      <alignment vertical="center" wrapText="1"/>
    </xf>
    <xf numFmtId="0" fontId="77" fillId="0" borderId="0" xfId="0" applyFont="1" applyAlignment="1">
      <alignment horizontal="right" vertical="center" wrapText="1"/>
    </xf>
    <xf numFmtId="182" fontId="77" fillId="0" borderId="0" xfId="0" applyNumberFormat="1" applyFont="1" applyAlignment="1">
      <alignment horizontal="right" vertical="center" wrapText="1"/>
    </xf>
    <xf numFmtId="3" fontId="77" fillId="0" borderId="0" xfId="0" applyNumberFormat="1" applyFont="1" applyAlignment="1">
      <alignment horizontal="right" vertical="center" wrapText="1"/>
    </xf>
    <xf numFmtId="0" fontId="77" fillId="38" borderId="0" xfId="0" applyFont="1" applyFill="1" applyAlignment="1">
      <alignment vertical="center" wrapText="1"/>
    </xf>
    <xf numFmtId="0" fontId="77" fillId="38" borderId="0" xfId="0" applyFont="1" applyFill="1" applyAlignment="1">
      <alignment horizontal="right" vertical="center" wrapText="1"/>
    </xf>
    <xf numFmtId="182" fontId="77" fillId="38" borderId="0" xfId="0" applyNumberFormat="1" applyFont="1" applyFill="1" applyAlignment="1">
      <alignment horizontal="right" vertical="center" wrapText="1"/>
    </xf>
    <xf numFmtId="3" fontId="77" fillId="38" borderId="0" xfId="0" applyNumberFormat="1" applyFont="1" applyFill="1" applyAlignment="1">
      <alignment horizontal="right" vertical="center" wrapText="1"/>
    </xf>
    <xf numFmtId="0" fontId="78" fillId="0" borderId="10" xfId="0" applyFont="1" applyBorder="1" applyAlignment="1">
      <alignment vertical="center" wrapText="1"/>
    </xf>
    <xf numFmtId="3" fontId="78" fillId="0" borderId="10" xfId="0" applyNumberFormat="1" applyFont="1" applyBorder="1" applyAlignment="1">
      <alignment horizontal="right" vertical="center" wrapText="1"/>
    </xf>
    <xf numFmtId="182" fontId="78" fillId="0" borderId="10" xfId="0" applyNumberFormat="1" applyFont="1" applyBorder="1" applyAlignment="1">
      <alignment horizontal="right" vertical="center" wrapText="1"/>
    </xf>
    <xf numFmtId="1" fontId="77" fillId="0" borderId="0" xfId="0" applyNumberFormat="1" applyFont="1" applyAlignment="1">
      <alignment horizontal="right" vertical="center" wrapText="1"/>
    </xf>
    <xf numFmtId="0" fontId="77" fillId="35" borderId="0" xfId="0" applyFont="1" applyFill="1" applyAlignment="1">
      <alignment vertical="center" wrapText="1"/>
    </xf>
    <xf numFmtId="0" fontId="77" fillId="35" borderId="0" xfId="0" applyFont="1" applyFill="1" applyAlignment="1">
      <alignment horizontal="right" vertical="center" wrapText="1"/>
    </xf>
    <xf numFmtId="182" fontId="77" fillId="35" borderId="0" xfId="0" applyNumberFormat="1" applyFont="1" applyFill="1" applyAlignment="1">
      <alignment horizontal="right" vertical="center" wrapText="1"/>
    </xf>
    <xf numFmtId="3" fontId="77" fillId="35" borderId="0" xfId="0" applyNumberFormat="1" applyFont="1" applyFill="1" applyAlignment="1">
      <alignment horizontal="right" vertical="center" wrapText="1"/>
    </xf>
    <xf numFmtId="1" fontId="77" fillId="35" borderId="0" xfId="0" applyNumberFormat="1" applyFont="1" applyFill="1" applyAlignment="1">
      <alignment horizontal="right" vertical="center" wrapText="1"/>
    </xf>
    <xf numFmtId="0" fontId="78" fillId="0" borderId="10" xfId="0" applyFont="1" applyBorder="1" applyAlignment="1">
      <alignment horizontal="right" vertical="center" wrapText="1"/>
    </xf>
    <xf numFmtId="1" fontId="78" fillId="0" borderId="10" xfId="0" applyNumberFormat="1" applyFont="1" applyBorder="1" applyAlignment="1">
      <alignment horizontal="right" vertical="center" wrapText="1"/>
    </xf>
    <xf numFmtId="1" fontId="75" fillId="0" borderId="0" xfId="0" applyNumberFormat="1" applyFont="1" applyAlignment="1">
      <alignment horizontal="right" vertical="center"/>
    </xf>
    <xf numFmtId="1" fontId="75" fillId="35" borderId="0" xfId="0" applyNumberFormat="1" applyFont="1" applyFill="1" applyAlignment="1">
      <alignment horizontal="right" vertical="center"/>
    </xf>
    <xf numFmtId="0" fontId="77" fillId="0" borderId="0" xfId="0" applyFont="1" applyAlignment="1">
      <alignment vertical="center"/>
    </xf>
    <xf numFmtId="0" fontId="77" fillId="0" borderId="0" xfId="0" applyFont="1" applyAlignment="1">
      <alignment horizontal="right" vertical="center"/>
    </xf>
    <xf numFmtId="182" fontId="77" fillId="0" borderId="0" xfId="0" applyNumberFormat="1" applyFont="1" applyAlignment="1">
      <alignment horizontal="right" vertical="center"/>
    </xf>
    <xf numFmtId="3" fontId="77" fillId="0" borderId="0" xfId="0" applyNumberFormat="1" applyFont="1" applyAlignment="1">
      <alignment horizontal="right" vertical="center"/>
    </xf>
    <xf numFmtId="0" fontId="77" fillId="38" borderId="0" xfId="0" applyFont="1" applyFill="1" applyAlignment="1">
      <alignment vertical="center"/>
    </xf>
    <xf numFmtId="0" fontId="77" fillId="38" borderId="0" xfId="0" applyFont="1" applyFill="1" applyAlignment="1">
      <alignment horizontal="right" vertical="center"/>
    </xf>
    <xf numFmtId="182" fontId="77" fillId="38" borderId="0" xfId="0" applyNumberFormat="1" applyFont="1" applyFill="1" applyAlignment="1">
      <alignment horizontal="right" vertical="center"/>
    </xf>
    <xf numFmtId="3" fontId="77" fillId="38" borderId="0" xfId="0" applyNumberFormat="1" applyFont="1" applyFill="1" applyAlignment="1">
      <alignment horizontal="right" vertical="center"/>
    </xf>
    <xf numFmtId="0" fontId="78" fillId="0" borderId="10" xfId="0" applyFont="1" applyBorder="1" applyAlignment="1">
      <alignment vertical="center"/>
    </xf>
    <xf numFmtId="0" fontId="78" fillId="0" borderId="10" xfId="0" applyFont="1" applyBorder="1" applyAlignment="1">
      <alignment horizontal="right" vertical="center"/>
    </xf>
    <xf numFmtId="182" fontId="78" fillId="0" borderId="10" xfId="0" applyNumberFormat="1" applyFont="1" applyBorder="1" applyAlignment="1">
      <alignment horizontal="right" vertical="center"/>
    </xf>
    <xf numFmtId="3" fontId="78" fillId="0" borderId="10" xfId="0" applyNumberFormat="1" applyFont="1" applyBorder="1" applyAlignment="1">
      <alignment horizontal="right" vertical="center"/>
    </xf>
    <xf numFmtId="1" fontId="77" fillId="0" borderId="0" xfId="0" applyNumberFormat="1" applyFont="1" applyAlignment="1">
      <alignment horizontal="right" vertical="center"/>
    </xf>
    <xf numFmtId="0" fontId="77" fillId="35" borderId="0" xfId="0" applyFont="1" applyFill="1" applyAlignment="1">
      <alignment vertical="center"/>
    </xf>
    <xf numFmtId="0" fontId="77" fillId="35" borderId="0" xfId="0" applyFont="1" applyFill="1" applyAlignment="1">
      <alignment horizontal="right" vertical="center"/>
    </xf>
    <xf numFmtId="1" fontId="77" fillId="35" borderId="0" xfId="0" applyNumberFormat="1" applyFont="1" applyFill="1" applyAlignment="1">
      <alignment horizontal="right" vertical="center"/>
    </xf>
    <xf numFmtId="3" fontId="77" fillId="35" borderId="0" xfId="0" applyNumberFormat="1" applyFont="1" applyFill="1" applyAlignment="1">
      <alignment horizontal="right" vertical="center"/>
    </xf>
    <xf numFmtId="1" fontId="78" fillId="0" borderId="10" xfId="0" applyNumberFormat="1" applyFont="1" applyBorder="1" applyAlignment="1">
      <alignment horizontal="right" vertical="center"/>
    </xf>
    <xf numFmtId="0" fontId="3" fillId="33" borderId="10" xfId="0" applyFont="1" applyFill="1" applyBorder="1" applyAlignment="1">
      <alignment horizontal="left" vertical="center" wrapText="1"/>
    </xf>
    <xf numFmtId="3" fontId="15" fillId="34" borderId="15" xfId="0" applyNumberFormat="1" applyFont="1" applyFill="1" applyBorder="1" applyAlignment="1">
      <alignment horizontal="right" vertical="center" wrapText="1"/>
    </xf>
    <xf numFmtId="0" fontId="15" fillId="34" borderId="15" xfId="0" applyFont="1" applyFill="1" applyBorder="1" applyAlignment="1">
      <alignment vertical="center" wrapText="1"/>
    </xf>
    <xf numFmtId="3" fontId="15" fillId="35" borderId="0" xfId="0" applyNumberFormat="1" applyFont="1" applyFill="1" applyAlignment="1">
      <alignment horizontal="right" vertical="center" wrapText="1"/>
    </xf>
    <xf numFmtId="3" fontId="6" fillId="35" borderId="0" xfId="0" applyNumberFormat="1" applyFont="1" applyFill="1" applyAlignment="1">
      <alignment horizontal="right" vertical="center" wrapText="1"/>
    </xf>
    <xf numFmtId="0" fontId="6" fillId="35" borderId="0" xfId="0" applyFont="1" applyFill="1" applyAlignment="1">
      <alignment vertical="center" wrapText="1"/>
    </xf>
    <xf numFmtId="3" fontId="15" fillId="34" borderId="0" xfId="0" applyNumberFormat="1" applyFont="1" applyFill="1" applyAlignment="1">
      <alignment horizontal="right" vertical="center" wrapText="1"/>
    </xf>
    <xf numFmtId="3" fontId="6" fillId="34" borderId="0" xfId="0" applyNumberFormat="1" applyFont="1" applyFill="1" applyAlignment="1">
      <alignment horizontal="right" vertical="center" wrapText="1"/>
    </xf>
    <xf numFmtId="0" fontId="6" fillId="34" borderId="0" xfId="0" applyFont="1" applyFill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7" fillId="0" borderId="0" xfId="0" applyFont="1" applyAlignment="1">
      <alignment vertical="center"/>
    </xf>
    <xf numFmtId="3" fontId="7" fillId="35" borderId="15" xfId="0" applyNumberFormat="1" applyFont="1" applyFill="1" applyBorder="1" applyAlignment="1">
      <alignment horizontal="right" vertical="center"/>
    </xf>
    <xf numFmtId="3" fontId="3" fillId="35" borderId="15" xfId="0" applyNumberFormat="1" applyFont="1" applyFill="1" applyBorder="1" applyAlignment="1">
      <alignment horizontal="right" vertical="center"/>
    </xf>
    <xf numFmtId="0" fontId="6" fillId="35" borderId="0" xfId="0" applyFont="1" applyFill="1" applyAlignment="1">
      <alignment vertical="center"/>
    </xf>
    <xf numFmtId="3" fontId="69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6" fillId="34" borderId="0" xfId="0" applyFont="1" applyFill="1" applyAlignment="1">
      <alignment vertical="center"/>
    </xf>
    <xf numFmtId="0" fontId="7" fillId="35" borderId="0" xfId="0" applyFont="1" applyFill="1" applyAlignment="1">
      <alignment vertical="center"/>
    </xf>
    <xf numFmtId="0" fontId="15" fillId="35" borderId="0" xfId="0" applyFont="1" applyFill="1" applyAlignment="1">
      <alignment vertical="center" wrapText="1"/>
    </xf>
    <xf numFmtId="0" fontId="3" fillId="33" borderId="0" xfId="0" applyFont="1" applyFill="1" applyBorder="1" applyAlignment="1">
      <alignment vertical="center"/>
    </xf>
    <xf numFmtId="3" fontId="2" fillId="35" borderId="10" xfId="48" applyNumberFormat="1" applyFont="1" applyFill="1" applyBorder="1" applyAlignment="1">
      <alignment horizontal="right" vertical="center" wrapText="1"/>
    </xf>
    <xf numFmtId="0" fontId="15" fillId="35" borderId="10" xfId="0" applyFont="1" applyFill="1" applyBorder="1" applyAlignment="1">
      <alignment vertical="center" wrapText="1"/>
    </xf>
    <xf numFmtId="3" fontId="2" fillId="0" borderId="0" xfId="48" applyNumberFormat="1" applyFont="1" applyAlignment="1">
      <alignment horizontal="right" vertical="center" wrapText="1"/>
    </xf>
    <xf numFmtId="3" fontId="2" fillId="35" borderId="0" xfId="48" applyNumberFormat="1" applyFont="1" applyFill="1" applyAlignment="1">
      <alignment horizontal="right" vertical="center" wrapText="1"/>
    </xf>
    <xf numFmtId="0" fontId="4" fillId="0" borderId="0" xfId="0" applyFont="1" applyBorder="1" applyAlignment="1">
      <alignment/>
    </xf>
    <xf numFmtId="43" fontId="2" fillId="34" borderId="10" xfId="48" applyFont="1" applyFill="1" applyBorder="1" applyAlignment="1">
      <alignment horizontal="right" vertical="center" wrapText="1"/>
    </xf>
    <xf numFmtId="43" fontId="4" fillId="34" borderId="0" xfId="48" applyFont="1" applyFill="1" applyAlignment="1">
      <alignment horizontal="right" vertical="center" wrapText="1"/>
    </xf>
    <xf numFmtId="0" fontId="7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80" fillId="0" borderId="0" xfId="0" applyFont="1" applyBorder="1" applyAlignment="1">
      <alignment/>
    </xf>
    <xf numFmtId="0" fontId="79" fillId="0" borderId="0" xfId="0" applyFont="1" applyBorder="1" applyAlignment="1">
      <alignment/>
    </xf>
    <xf numFmtId="0" fontId="79" fillId="39" borderId="0" xfId="0" applyFont="1" applyFill="1" applyBorder="1" applyAlignment="1">
      <alignment/>
    </xf>
    <xf numFmtId="9" fontId="79" fillId="0" borderId="0" xfId="57" applyFont="1" applyBorder="1" applyAlignment="1">
      <alignment/>
    </xf>
    <xf numFmtId="3" fontId="79" fillId="0" borderId="0" xfId="0" applyNumberFormat="1" applyFont="1" applyBorder="1" applyAlignment="1">
      <alignment horizontal="center" vertical="center" wrapText="1"/>
    </xf>
    <xf numFmtId="9" fontId="79" fillId="39" borderId="0" xfId="57" applyFont="1" applyFill="1" applyBorder="1" applyAlignment="1">
      <alignment/>
    </xf>
    <xf numFmtId="3" fontId="79" fillId="39" borderId="0" xfId="0" applyNumberFormat="1" applyFont="1" applyFill="1" applyBorder="1" applyAlignment="1">
      <alignment horizontal="center" vertical="center" wrapText="1"/>
    </xf>
    <xf numFmtId="3" fontId="79" fillId="0" borderId="0" xfId="57" applyNumberFormat="1" applyFont="1" applyBorder="1" applyAlignment="1">
      <alignment horizontal="right" vertical="center" wrapText="1"/>
    </xf>
    <xf numFmtId="9" fontId="79" fillId="0" borderId="0" xfId="57" applyFont="1" applyBorder="1" applyAlignment="1">
      <alignment horizontal="center" vertical="center" wrapText="1"/>
    </xf>
    <xf numFmtId="3" fontId="79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4" fontId="4" fillId="0" borderId="0" xfId="48" applyNumberFormat="1" applyFont="1" applyAlignment="1">
      <alignment horizontal="right" vertical="center" wrapText="1"/>
    </xf>
    <xf numFmtId="4" fontId="2" fillId="0" borderId="0" xfId="48" applyNumberFormat="1" applyFont="1" applyAlignment="1">
      <alignment horizontal="right" vertical="center" wrapText="1"/>
    </xf>
    <xf numFmtId="4" fontId="4" fillId="35" borderId="0" xfId="48" applyNumberFormat="1" applyFont="1" applyFill="1" applyAlignment="1">
      <alignment horizontal="right" vertical="center" wrapText="1"/>
    </xf>
    <xf numFmtId="4" fontId="2" fillId="35" borderId="0" xfId="48" applyNumberFormat="1" applyFont="1" applyFill="1" applyAlignment="1">
      <alignment horizontal="right" vertical="center" wrapText="1"/>
    </xf>
    <xf numFmtId="4" fontId="2" fillId="35" borderId="10" xfId="48" applyNumberFormat="1" applyFont="1" applyFill="1" applyBorder="1" applyAlignment="1">
      <alignment horizontal="right" vertical="center" wrapText="1"/>
    </xf>
    <xf numFmtId="0" fontId="72" fillId="33" borderId="10" xfId="0" applyFont="1" applyFill="1" applyBorder="1" applyAlignment="1">
      <alignment horizontal="center" vertical="center" wrapText="1"/>
    </xf>
    <xf numFmtId="0" fontId="77" fillId="33" borderId="0" xfId="0" applyFont="1" applyFill="1" applyAlignment="1">
      <alignment horizontal="center" vertical="center" wrapText="1"/>
    </xf>
    <xf numFmtId="0" fontId="77" fillId="33" borderId="10" xfId="0" applyFont="1" applyFill="1" applyBorder="1" applyAlignment="1">
      <alignment horizontal="center" vertical="center" wrapText="1"/>
    </xf>
    <xf numFmtId="0" fontId="77" fillId="33" borderId="10" xfId="0" applyFont="1" applyFill="1" applyBorder="1" applyAlignment="1">
      <alignment vertical="center" wrapText="1"/>
    </xf>
    <xf numFmtId="0" fontId="77" fillId="33" borderId="0" xfId="0" applyFont="1" applyFill="1" applyAlignment="1">
      <alignment horizontal="right" vertical="center" wrapText="1"/>
    </xf>
    <xf numFmtId="0" fontId="77" fillId="33" borderId="10" xfId="0" applyFont="1" applyFill="1" applyBorder="1" applyAlignment="1">
      <alignment horizontal="right" vertical="center" wrapText="1"/>
    </xf>
    <xf numFmtId="0" fontId="6" fillId="33" borderId="0" xfId="0" applyFont="1" applyFill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 wrapText="1"/>
    </xf>
    <xf numFmtId="0" fontId="79" fillId="35" borderId="0" xfId="0" applyFont="1" applyFill="1" applyBorder="1" applyAlignment="1">
      <alignment horizontal="center" vertical="center"/>
    </xf>
    <xf numFmtId="0" fontId="79" fillId="0" borderId="0" xfId="0" applyFont="1" applyBorder="1" applyAlignment="1">
      <alignment horizontal="center" vertical="center"/>
    </xf>
    <xf numFmtId="10" fontId="79" fillId="35" borderId="0" xfId="0" applyNumberFormat="1" applyFont="1" applyFill="1" applyBorder="1" applyAlignment="1">
      <alignment horizontal="center" vertical="center"/>
    </xf>
    <xf numFmtId="0" fontId="80" fillId="34" borderId="0" xfId="0" applyFont="1" applyFill="1" applyBorder="1" applyAlignment="1">
      <alignment vertical="center"/>
    </xf>
    <xf numFmtId="0" fontId="79" fillId="35" borderId="0" xfId="0" applyFont="1" applyFill="1" applyBorder="1" applyAlignment="1">
      <alignment vertical="center"/>
    </xf>
    <xf numFmtId="3" fontId="79" fillId="35" borderId="0" xfId="0" applyNumberFormat="1" applyFont="1" applyFill="1" applyBorder="1" applyAlignment="1">
      <alignment horizontal="right" vertical="center"/>
    </xf>
    <xf numFmtId="0" fontId="79" fillId="0" borderId="0" xfId="0" applyFont="1" applyBorder="1" applyAlignment="1">
      <alignment vertical="center"/>
    </xf>
    <xf numFmtId="3" fontId="79" fillId="0" borderId="0" xfId="0" applyNumberFormat="1" applyFont="1" applyBorder="1" applyAlignment="1">
      <alignment horizontal="right" vertical="center"/>
    </xf>
    <xf numFmtId="0" fontId="79" fillId="35" borderId="15" xfId="0" applyFont="1" applyFill="1" applyBorder="1" applyAlignment="1">
      <alignment vertical="center"/>
    </xf>
    <xf numFmtId="3" fontId="79" fillId="35" borderId="15" xfId="0" applyNumberFormat="1" applyFont="1" applyFill="1" applyBorder="1" applyAlignment="1">
      <alignment horizontal="right" vertical="center"/>
    </xf>
    <xf numFmtId="0" fontId="81" fillId="35" borderId="15" xfId="0" applyFont="1" applyFill="1" applyBorder="1" applyAlignment="1">
      <alignment vertical="center"/>
    </xf>
    <xf numFmtId="3" fontId="72" fillId="35" borderId="15" xfId="0" applyNumberFormat="1" applyFont="1" applyFill="1" applyBorder="1" applyAlignment="1">
      <alignment horizontal="right" vertical="center"/>
    </xf>
    <xf numFmtId="0" fontId="3" fillId="40" borderId="15" xfId="0" applyFont="1" applyFill="1" applyBorder="1" applyAlignment="1">
      <alignment vertical="center" wrapText="1"/>
    </xf>
    <xf numFmtId="0" fontId="4" fillId="41" borderId="0" xfId="0" applyFont="1" applyFill="1" applyBorder="1" applyAlignment="1">
      <alignment vertical="center" wrapText="1"/>
    </xf>
    <xf numFmtId="3" fontId="4" fillId="39" borderId="0" xfId="0" applyNumberFormat="1" applyFont="1" applyFill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3" fontId="77" fillId="0" borderId="0" xfId="0" applyNumberFormat="1" applyFont="1" applyBorder="1" applyAlignment="1">
      <alignment horizontal="center" vertical="center" wrapText="1"/>
    </xf>
    <xf numFmtId="0" fontId="72" fillId="0" borderId="0" xfId="0" applyFont="1" applyBorder="1" applyAlignment="1">
      <alignment horizontal="left" vertical="center" wrapText="1" indent="1"/>
    </xf>
    <xf numFmtId="0" fontId="72" fillId="0" borderId="15" xfId="0" applyFont="1" applyBorder="1" applyAlignment="1">
      <alignment horizontal="left" vertical="center" wrapText="1" indent="1"/>
    </xf>
    <xf numFmtId="0" fontId="77" fillId="0" borderId="15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42" borderId="15" xfId="0" applyFont="1" applyFill="1" applyBorder="1" applyAlignment="1">
      <alignment vertical="center" wrapText="1"/>
    </xf>
    <xf numFmtId="0" fontId="4" fillId="42" borderId="15" xfId="0" applyFont="1" applyFill="1" applyBorder="1" applyAlignment="1">
      <alignment horizontal="center" vertical="center" wrapText="1"/>
    </xf>
    <xf numFmtId="0" fontId="79" fillId="43" borderId="0" xfId="0" applyFont="1" applyFill="1" applyBorder="1" applyAlignment="1">
      <alignment vertical="center" wrapText="1"/>
    </xf>
    <xf numFmtId="0" fontId="79" fillId="43" borderId="0" xfId="0" applyFont="1" applyFill="1" applyBorder="1" applyAlignment="1">
      <alignment horizontal="center" vertical="center" wrapText="1"/>
    </xf>
    <xf numFmtId="3" fontId="79" fillId="43" borderId="0" xfId="0" applyNumberFormat="1" applyFont="1" applyFill="1" applyBorder="1" applyAlignment="1">
      <alignment horizontal="right" vertical="center" wrapText="1"/>
    </xf>
    <xf numFmtId="0" fontId="79" fillId="0" borderId="0" xfId="0" applyFont="1" applyBorder="1" applyAlignment="1">
      <alignment vertical="center" wrapText="1"/>
    </xf>
    <xf numFmtId="0" fontId="79" fillId="0" borderId="0" xfId="0" applyFont="1" applyBorder="1" applyAlignment="1">
      <alignment horizontal="center" vertical="center" wrapText="1"/>
    </xf>
    <xf numFmtId="0" fontId="2" fillId="42" borderId="15" xfId="0" applyFont="1" applyFill="1" applyBorder="1" applyAlignment="1">
      <alignment vertical="center" wrapText="1"/>
    </xf>
    <xf numFmtId="0" fontId="2" fillId="42" borderId="15" xfId="0" applyFont="1" applyFill="1" applyBorder="1" applyAlignment="1">
      <alignment horizontal="center" vertical="center" wrapText="1"/>
    </xf>
    <xf numFmtId="0" fontId="80" fillId="39" borderId="0" xfId="0" applyFont="1" applyFill="1" applyBorder="1" applyAlignment="1">
      <alignment vertical="center"/>
    </xf>
    <xf numFmtId="0" fontId="82" fillId="43" borderId="15" xfId="0" applyFont="1" applyFill="1" applyBorder="1" applyAlignment="1">
      <alignment vertical="center" wrapText="1"/>
    </xf>
    <xf numFmtId="0" fontId="82" fillId="43" borderId="15" xfId="0" applyFont="1" applyFill="1" applyBorder="1" applyAlignment="1">
      <alignment horizontal="center" vertical="center" wrapText="1"/>
    </xf>
    <xf numFmtId="3" fontId="82" fillId="43" borderId="15" xfId="0" applyNumberFormat="1" applyFont="1" applyFill="1" applyBorder="1" applyAlignment="1">
      <alignment horizontal="right" vertical="center" wrapText="1"/>
    </xf>
    <xf numFmtId="3" fontId="79" fillId="43" borderId="0" xfId="0" applyNumberFormat="1" applyFont="1" applyFill="1" applyBorder="1" applyAlignment="1">
      <alignment horizontal="center" vertical="center" wrapText="1"/>
    </xf>
    <xf numFmtId="3" fontId="82" fillId="43" borderId="15" xfId="0" applyNumberFormat="1" applyFont="1" applyFill="1" applyBorder="1" applyAlignment="1">
      <alignment horizontal="center" vertical="center" wrapText="1"/>
    </xf>
    <xf numFmtId="0" fontId="80" fillId="0" borderId="0" xfId="0" applyFont="1" applyAlignment="1">
      <alignment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72" fillId="43" borderId="0" xfId="0" applyFont="1" applyFill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74" fillId="43" borderId="10" xfId="0" applyFont="1" applyFill="1" applyBorder="1" applyAlignment="1">
      <alignment vertical="center" wrapText="1"/>
    </xf>
    <xf numFmtId="0" fontId="74" fillId="43" borderId="10" xfId="0" applyFont="1" applyFill="1" applyBorder="1" applyAlignment="1">
      <alignment horizontal="center" vertical="center" wrapText="1"/>
    </xf>
    <xf numFmtId="3" fontId="74" fillId="43" borderId="10" xfId="0" applyNumberFormat="1" applyFont="1" applyFill="1" applyBorder="1" applyAlignment="1">
      <alignment horizontal="center" vertical="center" wrapText="1"/>
    </xf>
    <xf numFmtId="0" fontId="81" fillId="44" borderId="0" xfId="0" applyFont="1" applyFill="1" applyAlignment="1">
      <alignment horizontal="center" vertical="center" wrapText="1"/>
    </xf>
    <xf numFmtId="0" fontId="81" fillId="44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0" fillId="34" borderId="0" xfId="0" applyFont="1" applyFill="1" applyAlignment="1">
      <alignment horizontal="center" vertical="center" wrapText="1"/>
    </xf>
    <xf numFmtId="3" fontId="0" fillId="34" borderId="0" xfId="0" applyNumberFormat="1" applyFont="1" applyFill="1" applyAlignment="1">
      <alignment horizontal="center" vertical="center" wrapText="1"/>
    </xf>
    <xf numFmtId="0" fontId="72" fillId="38" borderId="0" xfId="0" applyFont="1" applyFill="1" applyAlignment="1">
      <alignment horizontal="left" vertical="center" wrapText="1" indent="1"/>
    </xf>
    <xf numFmtId="0" fontId="77" fillId="38" borderId="0" xfId="0" applyFont="1" applyFill="1" applyAlignment="1">
      <alignment horizontal="center" vertical="center" wrapText="1"/>
    </xf>
    <xf numFmtId="3" fontId="77" fillId="38" borderId="0" xfId="0" applyNumberFormat="1" applyFont="1" applyFill="1" applyAlignment="1">
      <alignment horizontal="center" vertical="center" wrapText="1"/>
    </xf>
    <xf numFmtId="0" fontId="72" fillId="0" borderId="0" xfId="0" applyFont="1" applyAlignment="1">
      <alignment horizontal="left" vertical="center" wrapText="1" indent="1"/>
    </xf>
    <xf numFmtId="0" fontId="77" fillId="0" borderId="0" xfId="0" applyFont="1" applyAlignment="1">
      <alignment horizontal="center" vertical="center" wrapText="1"/>
    </xf>
    <xf numFmtId="3" fontId="77" fillId="0" borderId="0" xfId="0" applyNumberFormat="1" applyFont="1" applyAlignment="1">
      <alignment horizontal="center" vertical="center" wrapText="1"/>
    </xf>
    <xf numFmtId="0" fontId="72" fillId="38" borderId="10" xfId="0" applyFont="1" applyFill="1" applyBorder="1" applyAlignment="1">
      <alignment horizontal="left" vertical="center" wrapText="1" indent="1"/>
    </xf>
    <xf numFmtId="0" fontId="77" fillId="38" borderId="10" xfId="0" applyFont="1" applyFill="1" applyBorder="1" applyAlignment="1">
      <alignment horizontal="center" vertical="center" wrapText="1"/>
    </xf>
    <xf numFmtId="0" fontId="81" fillId="33" borderId="10" xfId="0" applyFont="1" applyFill="1" applyBorder="1" applyAlignment="1">
      <alignment vertical="center" wrapText="1"/>
    </xf>
    <xf numFmtId="0" fontId="81" fillId="33" borderId="10" xfId="0" applyFont="1" applyFill="1" applyBorder="1" applyAlignment="1">
      <alignment horizontal="center" vertical="center" wrapText="1"/>
    </xf>
    <xf numFmtId="0" fontId="75" fillId="38" borderId="0" xfId="0" applyFont="1" applyFill="1" applyAlignment="1">
      <alignment vertical="center" wrapText="1"/>
    </xf>
    <xf numFmtId="0" fontId="78" fillId="38" borderId="0" xfId="0" applyFont="1" applyFill="1" applyAlignment="1">
      <alignment horizontal="center" vertical="center" wrapText="1"/>
    </xf>
    <xf numFmtId="0" fontId="75" fillId="0" borderId="0" xfId="0" applyFont="1" applyAlignment="1">
      <alignment vertical="center" wrapText="1"/>
    </xf>
    <xf numFmtId="0" fontId="78" fillId="0" borderId="0" xfId="0" applyFont="1" applyAlignment="1">
      <alignment horizontal="center" vertical="center" wrapText="1"/>
    </xf>
    <xf numFmtId="0" fontId="78" fillId="38" borderId="10" xfId="0" applyFont="1" applyFill="1" applyBorder="1" applyAlignment="1">
      <alignment vertical="center" wrapText="1"/>
    </xf>
    <xf numFmtId="0" fontId="78" fillId="38" borderId="10" xfId="0" applyFont="1" applyFill="1" applyBorder="1" applyAlignment="1">
      <alignment horizontal="center" vertical="center" wrapText="1"/>
    </xf>
    <xf numFmtId="0" fontId="72" fillId="34" borderId="0" xfId="0" applyFont="1" applyFill="1" applyAlignment="1">
      <alignment horizontal="center" vertical="center"/>
    </xf>
    <xf numFmtId="3" fontId="72" fillId="34" borderId="0" xfId="0" applyNumberFormat="1" applyFont="1" applyFill="1" applyAlignment="1">
      <alignment horizontal="center" vertical="center"/>
    </xf>
    <xf numFmtId="0" fontId="72" fillId="35" borderId="0" xfId="0" applyFont="1" applyFill="1" applyAlignment="1">
      <alignment horizontal="center" vertical="center"/>
    </xf>
    <xf numFmtId="3" fontId="72" fillId="35" borderId="0" xfId="0" applyNumberFormat="1" applyFont="1" applyFill="1" applyAlignment="1">
      <alignment horizontal="center" vertical="center"/>
    </xf>
    <xf numFmtId="0" fontId="72" fillId="0" borderId="0" xfId="0" applyFont="1" applyAlignment="1">
      <alignment horizontal="center" vertical="center"/>
    </xf>
    <xf numFmtId="3" fontId="72" fillId="0" borderId="0" xfId="0" applyNumberFormat="1" applyFont="1" applyAlignment="1">
      <alignment horizontal="center" vertical="center"/>
    </xf>
    <xf numFmtId="0" fontId="72" fillId="34" borderId="10" xfId="0" applyFont="1" applyFill="1" applyBorder="1" applyAlignment="1">
      <alignment horizontal="center" vertical="center"/>
    </xf>
    <xf numFmtId="3" fontId="72" fillId="34" borderId="10" xfId="0" applyNumberFormat="1" applyFont="1" applyFill="1" applyBorder="1" applyAlignment="1">
      <alignment horizontal="center" vertical="center"/>
    </xf>
    <xf numFmtId="0" fontId="83" fillId="0" borderId="0" xfId="0" applyFont="1" applyAlignment="1">
      <alignment vertical="center"/>
    </xf>
    <xf numFmtId="0" fontId="81" fillId="0" borderId="0" xfId="0" applyFont="1" applyAlignment="1">
      <alignment/>
    </xf>
    <xf numFmtId="0" fontId="72" fillId="34" borderId="0" xfId="0" applyFont="1" applyFill="1" applyAlignment="1">
      <alignment vertical="center"/>
    </xf>
    <xf numFmtId="0" fontId="72" fillId="34" borderId="0" xfId="0" applyFont="1" applyFill="1" applyAlignment="1">
      <alignment horizontal="center" vertical="center" wrapText="1"/>
    </xf>
    <xf numFmtId="3" fontId="72" fillId="34" borderId="0" xfId="0" applyNumberFormat="1" applyFont="1" applyFill="1" applyAlignment="1">
      <alignment horizontal="center" vertical="center" wrapText="1"/>
    </xf>
    <xf numFmtId="0" fontId="72" fillId="35" borderId="0" xfId="0" applyFont="1" applyFill="1" applyAlignment="1">
      <alignment vertical="center"/>
    </xf>
    <xf numFmtId="0" fontId="72" fillId="35" borderId="0" xfId="0" applyFont="1" applyFill="1" applyAlignment="1">
      <alignment horizontal="center" vertical="center" wrapText="1"/>
    </xf>
    <xf numFmtId="3" fontId="72" fillId="35" borderId="0" xfId="0" applyNumberFormat="1" applyFont="1" applyFill="1" applyAlignment="1">
      <alignment horizontal="center" vertical="center" wrapText="1"/>
    </xf>
    <xf numFmtId="0" fontId="74" fillId="34" borderId="10" xfId="0" applyFont="1" applyFill="1" applyBorder="1" applyAlignment="1">
      <alignment vertical="center"/>
    </xf>
    <xf numFmtId="3" fontId="74" fillId="34" borderId="10" xfId="0" applyNumberFormat="1" applyFont="1" applyFill="1" applyBorder="1" applyAlignment="1">
      <alignment horizontal="center" vertical="center"/>
    </xf>
    <xf numFmtId="0" fontId="74" fillId="34" borderId="10" xfId="0" applyFont="1" applyFill="1" applyBorder="1" applyAlignment="1">
      <alignment horizontal="center" vertical="center"/>
    </xf>
    <xf numFmtId="0" fontId="74" fillId="34" borderId="10" xfId="0" applyFont="1" applyFill="1" applyBorder="1" applyAlignment="1">
      <alignment horizontal="center" vertical="center" wrapText="1"/>
    </xf>
    <xf numFmtId="0" fontId="71" fillId="43" borderId="0" xfId="0" applyFont="1" applyFill="1" applyAlignment="1">
      <alignment vertical="center" wrapText="1"/>
    </xf>
    <xf numFmtId="3" fontId="72" fillId="43" borderId="0" xfId="0" applyNumberFormat="1" applyFont="1" applyFill="1" applyAlignment="1">
      <alignment horizontal="center" vertical="center" wrapText="1"/>
    </xf>
    <xf numFmtId="0" fontId="71" fillId="0" borderId="0" xfId="0" applyFont="1" applyAlignment="1">
      <alignment vertical="center" wrapText="1"/>
    </xf>
    <xf numFmtId="3" fontId="72" fillId="0" borderId="0" xfId="0" applyNumberFormat="1" applyFont="1" applyAlignment="1">
      <alignment horizontal="center" vertical="center" wrapText="1"/>
    </xf>
    <xf numFmtId="0" fontId="79" fillId="0" borderId="0" xfId="0" applyFont="1" applyAlignment="1">
      <alignment vertical="center"/>
    </xf>
    <xf numFmtId="0" fontId="0" fillId="39" borderId="0" xfId="0" applyFill="1" applyBorder="1" applyAlignment="1">
      <alignment/>
    </xf>
    <xf numFmtId="0" fontId="23" fillId="39" borderId="0" xfId="0" applyFont="1" applyFill="1" applyBorder="1" applyAlignment="1">
      <alignment/>
    </xf>
    <xf numFmtId="0" fontId="81" fillId="33" borderId="15" xfId="0" applyFont="1" applyFill="1" applyBorder="1" applyAlignment="1">
      <alignment horizontal="left" vertical="center" wrapText="1"/>
    </xf>
    <xf numFmtId="0" fontId="81" fillId="33" borderId="15" xfId="0" applyFont="1" applyFill="1" applyBorder="1" applyAlignment="1">
      <alignment horizontal="center" vertical="center" wrapText="1"/>
    </xf>
    <xf numFmtId="0" fontId="81" fillId="33" borderId="15" xfId="0" applyFont="1" applyFill="1" applyBorder="1" applyAlignment="1">
      <alignment horizontal="right" vertical="center" wrapText="1"/>
    </xf>
    <xf numFmtId="0" fontId="84" fillId="35" borderId="0" xfId="0" applyFont="1" applyFill="1" applyAlignment="1">
      <alignment vertical="center" wrapText="1"/>
    </xf>
    <xf numFmtId="0" fontId="84" fillId="35" borderId="0" xfId="0" applyFont="1" applyFill="1" applyAlignment="1">
      <alignment horizontal="center" vertical="center" wrapText="1"/>
    </xf>
    <xf numFmtId="0" fontId="84" fillId="35" borderId="0" xfId="0" applyFont="1" applyFill="1" applyAlignment="1">
      <alignment horizontal="right" vertical="center" wrapText="1"/>
    </xf>
    <xf numFmtId="0" fontId="81" fillId="39" borderId="0" xfId="0" applyFont="1" applyFill="1" applyAlignment="1">
      <alignment horizontal="left" vertical="center" wrapText="1" indent="2"/>
    </xf>
    <xf numFmtId="0" fontId="81" fillId="39" borderId="0" xfId="0" applyFont="1" applyFill="1" applyAlignment="1">
      <alignment horizontal="center" vertical="center" wrapText="1"/>
    </xf>
    <xf numFmtId="0" fontId="84" fillId="41" borderId="0" xfId="0" applyFont="1" applyFill="1" applyAlignment="1">
      <alignment horizontal="right" vertical="center" wrapText="1"/>
    </xf>
    <xf numFmtId="0" fontId="81" fillId="39" borderId="15" xfId="0" applyFont="1" applyFill="1" applyBorder="1" applyAlignment="1">
      <alignment horizontal="left" vertical="center" wrapText="1" indent="2"/>
    </xf>
    <xf numFmtId="0" fontId="81" fillId="39" borderId="15" xfId="0" applyFont="1" applyFill="1" applyBorder="1" applyAlignment="1">
      <alignment horizontal="center" vertical="center" wrapText="1"/>
    </xf>
    <xf numFmtId="0" fontId="84" fillId="41" borderId="15" xfId="0" applyFont="1" applyFill="1" applyBorder="1" applyAlignment="1">
      <alignment horizontal="right" vertical="center" wrapText="1"/>
    </xf>
    <xf numFmtId="0" fontId="81" fillId="35" borderId="0" xfId="0" applyFont="1" applyFill="1" applyAlignment="1">
      <alignment horizontal="center" vertical="center" wrapText="1"/>
    </xf>
    <xf numFmtId="0" fontId="81" fillId="39" borderId="0" xfId="0" applyFont="1" applyFill="1" applyBorder="1" applyAlignment="1">
      <alignment horizontal="left" vertical="center" wrapText="1" indent="2"/>
    </xf>
    <xf numFmtId="0" fontId="81" fillId="39" borderId="0" xfId="0" applyFont="1" applyFill="1" applyBorder="1" applyAlignment="1">
      <alignment horizontal="center" vertical="center" wrapText="1"/>
    </xf>
    <xf numFmtId="0" fontId="84" fillId="39" borderId="0" xfId="0" applyFont="1" applyFill="1" applyAlignment="1">
      <alignment vertical="center" wrapText="1"/>
    </xf>
    <xf numFmtId="0" fontId="81" fillId="39" borderId="0" xfId="0" applyFont="1" applyFill="1" applyAlignment="1">
      <alignment horizontal="right" vertical="center" wrapText="1"/>
    </xf>
    <xf numFmtId="0" fontId="84" fillId="35" borderId="15" xfId="0" applyFont="1" applyFill="1" applyBorder="1" applyAlignment="1">
      <alignment vertical="center" wrapText="1"/>
    </xf>
    <xf numFmtId="0" fontId="81" fillId="35" borderId="15" xfId="0" applyFont="1" applyFill="1" applyBorder="1" applyAlignment="1">
      <alignment horizontal="center" vertical="center" wrapText="1"/>
    </xf>
    <xf numFmtId="0" fontId="84" fillId="35" borderId="15" xfId="0" applyFont="1" applyFill="1" applyBorder="1" applyAlignment="1">
      <alignment horizontal="center" vertical="center" wrapText="1"/>
    </xf>
    <xf numFmtId="0" fontId="84" fillId="35" borderId="15" xfId="0" applyFont="1" applyFill="1" applyBorder="1" applyAlignment="1">
      <alignment horizontal="right" vertical="center" wrapText="1"/>
    </xf>
    <xf numFmtId="185" fontId="13" fillId="0" borderId="12" xfId="54" applyNumberFormat="1" applyFont="1" applyBorder="1" applyAlignment="1">
      <alignment horizontal="center"/>
      <protection/>
    </xf>
    <xf numFmtId="185" fontId="13" fillId="0" borderId="25" xfId="54" applyNumberFormat="1" applyFont="1" applyBorder="1" applyAlignment="1">
      <alignment horizontal="center"/>
      <protection/>
    </xf>
    <xf numFmtId="183" fontId="14" fillId="39" borderId="0" xfId="54" applyNumberFormat="1" applyFont="1" applyFill="1" applyBorder="1" applyAlignment="1">
      <alignment horizontal="left" vertical="top"/>
      <protection/>
    </xf>
    <xf numFmtId="0" fontId="11" fillId="0" borderId="0" xfId="54" applyAlignment="1">
      <alignment horizontal="left"/>
      <protection/>
    </xf>
    <xf numFmtId="0" fontId="85" fillId="45" borderId="19" xfId="0" applyFont="1" applyFill="1" applyBorder="1" applyAlignment="1">
      <alignment horizontal="center" vertical="center" wrapText="1"/>
    </xf>
    <xf numFmtId="0" fontId="86" fillId="45" borderId="0" xfId="0" applyFont="1" applyFill="1" applyBorder="1" applyAlignment="1">
      <alignment horizontal="center" vertical="center" wrapText="1"/>
    </xf>
    <xf numFmtId="0" fontId="86" fillId="45" borderId="18" xfId="0" applyFont="1" applyFill="1" applyBorder="1" applyAlignment="1">
      <alignment horizontal="center" vertical="center" wrapText="1"/>
    </xf>
    <xf numFmtId="0" fontId="87" fillId="45" borderId="19" xfId="0" applyFont="1" applyFill="1" applyBorder="1" applyAlignment="1">
      <alignment horizontal="center" vertical="center" wrapText="1"/>
    </xf>
    <xf numFmtId="0" fontId="87" fillId="45" borderId="0" xfId="0" applyFont="1" applyFill="1" applyBorder="1" applyAlignment="1">
      <alignment horizontal="center" vertical="center" wrapText="1"/>
    </xf>
    <xf numFmtId="0" fontId="87" fillId="45" borderId="18" xfId="0" applyFont="1" applyFill="1" applyBorder="1" applyAlignment="1">
      <alignment horizontal="center" vertical="center" wrapText="1"/>
    </xf>
    <xf numFmtId="0" fontId="88" fillId="36" borderId="0" xfId="54" applyFont="1" applyFill="1" applyBorder="1" applyAlignment="1">
      <alignment horizontal="center" vertical="center"/>
      <protection/>
    </xf>
    <xf numFmtId="0" fontId="89" fillId="36" borderId="0" xfId="54" applyFont="1" applyFill="1" applyBorder="1" applyAlignment="1">
      <alignment horizontal="center" vertical="center"/>
      <protection/>
    </xf>
    <xf numFmtId="0" fontId="89" fillId="36" borderId="18" xfId="54" applyFont="1" applyFill="1" applyBorder="1" applyAlignment="1">
      <alignment horizontal="center" vertical="center"/>
      <protection/>
    </xf>
    <xf numFmtId="0" fontId="88" fillId="36" borderId="19" xfId="54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88" fillId="36" borderId="19" xfId="54" applyFont="1" applyFill="1" applyBorder="1" applyAlignment="1">
      <alignment horizontal="center" vertical="center"/>
      <protection/>
    </xf>
    <xf numFmtId="0" fontId="88" fillId="36" borderId="18" xfId="54" applyFont="1" applyFill="1" applyBorder="1" applyAlignment="1">
      <alignment horizontal="center" vertical="center"/>
      <protection/>
    </xf>
    <xf numFmtId="0" fontId="80" fillId="0" borderId="26" xfId="0" applyFont="1" applyBorder="1" applyAlignment="1">
      <alignment horizontal="left" vertical="center" wrapText="1"/>
    </xf>
    <xf numFmtId="0" fontId="79" fillId="0" borderId="0" xfId="0" applyFont="1" applyAlignment="1">
      <alignment horizontal="left" vertical="center" wrapText="1"/>
    </xf>
    <xf numFmtId="0" fontId="85" fillId="45" borderId="0" xfId="0" applyFont="1" applyFill="1" applyAlignment="1">
      <alignment horizontal="center" vertical="center"/>
    </xf>
    <xf numFmtId="0" fontId="90" fillId="45" borderId="0" xfId="0" applyFont="1" applyFill="1" applyAlignment="1">
      <alignment horizontal="center" vertical="center"/>
    </xf>
    <xf numFmtId="0" fontId="75" fillId="34" borderId="11" xfId="0" applyFont="1" applyFill="1" applyBorder="1" applyAlignment="1">
      <alignment vertical="center" wrapText="1"/>
    </xf>
    <xf numFmtId="0" fontId="75" fillId="34" borderId="0" xfId="0" applyFont="1" applyFill="1" applyAlignment="1">
      <alignment vertical="center" wrapText="1"/>
    </xf>
    <xf numFmtId="0" fontId="85" fillId="45" borderId="0" xfId="0" applyFont="1" applyFill="1" applyAlignment="1">
      <alignment horizontal="center" vertical="center" wrapText="1"/>
    </xf>
    <xf numFmtId="0" fontId="91" fillId="34" borderId="0" xfId="0" applyFont="1" applyFill="1" applyAlignment="1">
      <alignment vertical="center" wrapText="1"/>
    </xf>
    <xf numFmtId="0" fontId="75" fillId="33" borderId="11" xfId="0" applyFont="1" applyFill="1" applyBorder="1" applyAlignment="1">
      <alignment horizontal="center" vertical="center" wrapText="1"/>
    </xf>
    <xf numFmtId="0" fontId="75" fillId="33" borderId="10" xfId="0" applyFont="1" applyFill="1" applyBorder="1" applyAlignment="1">
      <alignment horizontal="center" vertical="center" wrapText="1"/>
    </xf>
    <xf numFmtId="0" fontId="83" fillId="34" borderId="11" xfId="0" applyFont="1" applyFill="1" applyBorder="1" applyAlignment="1">
      <alignment vertical="center"/>
    </xf>
    <xf numFmtId="0" fontId="92" fillId="34" borderId="0" xfId="0" applyFont="1" applyFill="1" applyAlignment="1">
      <alignment vertical="center"/>
    </xf>
    <xf numFmtId="0" fontId="92" fillId="34" borderId="0" xfId="0" applyFont="1" applyFill="1" applyAlignment="1">
      <alignment vertical="center" wrapText="1"/>
    </xf>
    <xf numFmtId="0" fontId="85" fillId="45" borderId="10" xfId="0" applyFont="1" applyFill="1" applyBorder="1" applyAlignment="1">
      <alignment horizontal="center" vertical="center" wrapText="1"/>
    </xf>
    <xf numFmtId="0" fontId="72" fillId="33" borderId="11" xfId="0" applyFont="1" applyFill="1" applyBorder="1" applyAlignment="1">
      <alignment vertical="center" wrapText="1"/>
    </xf>
    <xf numFmtId="0" fontId="72" fillId="33" borderId="10" xfId="0" applyFont="1" applyFill="1" applyBorder="1" applyAlignment="1">
      <alignment vertical="center" wrapText="1"/>
    </xf>
    <xf numFmtId="0" fontId="72" fillId="33" borderId="11" xfId="0" applyFont="1" applyFill="1" applyBorder="1" applyAlignment="1">
      <alignment horizontal="center" vertical="center" wrapText="1"/>
    </xf>
    <xf numFmtId="0" fontId="72" fillId="33" borderId="10" xfId="0" applyFont="1" applyFill="1" applyBorder="1" applyAlignment="1">
      <alignment horizontal="center" vertical="center" wrapText="1"/>
    </xf>
    <xf numFmtId="0" fontId="77" fillId="33" borderId="0" xfId="0" applyFont="1" applyFill="1" applyAlignment="1">
      <alignment horizontal="center" vertical="center" wrapText="1"/>
    </xf>
    <xf numFmtId="0" fontId="77" fillId="33" borderId="10" xfId="0" applyFont="1" applyFill="1" applyBorder="1" applyAlignment="1">
      <alignment horizontal="center" vertical="center" wrapText="1"/>
    </xf>
    <xf numFmtId="0" fontId="72" fillId="34" borderId="11" xfId="0" applyFont="1" applyFill="1" applyBorder="1" applyAlignment="1">
      <alignment vertical="center"/>
    </xf>
    <xf numFmtId="0" fontId="87" fillId="45" borderId="0" xfId="0" applyFont="1" applyFill="1" applyAlignment="1">
      <alignment horizontal="center" vertical="center"/>
    </xf>
    <xf numFmtId="0" fontId="77" fillId="33" borderId="0" xfId="0" applyFont="1" applyFill="1" applyAlignment="1">
      <alignment vertical="center" wrapText="1"/>
    </xf>
    <xf numFmtId="0" fontId="77" fillId="33" borderId="10" xfId="0" applyFont="1" applyFill="1" applyBorder="1" applyAlignment="1">
      <alignment vertical="center" wrapText="1"/>
    </xf>
    <xf numFmtId="0" fontId="77" fillId="33" borderId="0" xfId="0" applyFont="1" applyFill="1" applyAlignment="1">
      <alignment horizontal="right" vertical="center" wrapText="1"/>
    </xf>
    <xf numFmtId="0" fontId="77" fillId="33" borderId="10" xfId="0" applyFont="1" applyFill="1" applyBorder="1" applyAlignment="1">
      <alignment horizontal="right" vertical="center" wrapText="1"/>
    </xf>
    <xf numFmtId="0" fontId="93" fillId="34" borderId="11" xfId="0" applyFont="1" applyFill="1" applyBorder="1" applyAlignment="1">
      <alignment vertical="center"/>
    </xf>
    <xf numFmtId="0" fontId="77" fillId="34" borderId="0" xfId="0" applyFont="1" applyFill="1" applyAlignment="1">
      <alignment vertical="center"/>
    </xf>
    <xf numFmtId="0" fontId="55" fillId="45" borderId="0" xfId="0" applyFont="1" applyFill="1" applyAlignment="1">
      <alignment horizontal="center" vertical="center" wrapText="1"/>
    </xf>
    <xf numFmtId="0" fontId="94" fillId="45" borderId="0" xfId="0" applyFont="1" applyFill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34" borderId="0" xfId="0" applyFont="1" applyFill="1" applyAlignment="1">
      <alignment vertical="center" wrapText="1"/>
    </xf>
    <xf numFmtId="0" fontId="95" fillId="45" borderId="0" xfId="0" applyFont="1" applyFill="1" applyAlignment="1">
      <alignment horizontal="center" vertical="center" wrapText="1"/>
    </xf>
    <xf numFmtId="0" fontId="96" fillId="45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vertical="center" wrapText="1"/>
    </xf>
    <xf numFmtId="0" fontId="6" fillId="33" borderId="27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55" fillId="45" borderId="0" xfId="0" applyFont="1" applyFill="1" applyAlignment="1">
      <alignment horizontal="center" vertical="center"/>
    </xf>
    <xf numFmtId="0" fontId="97" fillId="45" borderId="0" xfId="0" applyFont="1" applyFill="1" applyAlignment="1">
      <alignment horizontal="center" vertical="center"/>
    </xf>
    <xf numFmtId="0" fontId="97" fillId="45" borderId="0" xfId="0" applyFont="1" applyFill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88" fillId="45" borderId="0" xfId="0" applyFont="1" applyFill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/>
    </xf>
    <xf numFmtId="0" fontId="98" fillId="45" borderId="0" xfId="0" applyFont="1" applyFill="1" applyAlignment="1">
      <alignment horizontal="center" vertical="center" wrapText="1"/>
    </xf>
    <xf numFmtId="0" fontId="80" fillId="0" borderId="11" xfId="0" applyFont="1" applyBorder="1" applyAlignment="1">
      <alignment horizontal="left" vertical="center"/>
    </xf>
    <xf numFmtId="0" fontId="83" fillId="34" borderId="0" xfId="0" applyFont="1" applyFill="1" applyAlignment="1">
      <alignment vertical="center"/>
    </xf>
    <xf numFmtId="0" fontId="99" fillId="34" borderId="0" xfId="0" applyFont="1" applyFill="1" applyAlignment="1">
      <alignment horizontal="justify" vertical="center"/>
    </xf>
    <xf numFmtId="0" fontId="55" fillId="45" borderId="0" xfId="0" applyFont="1" applyFill="1" applyBorder="1" applyAlignment="1">
      <alignment horizontal="center" wrapText="1"/>
    </xf>
    <xf numFmtId="0" fontId="55" fillId="45" borderId="0" xfId="0" applyFont="1" applyFill="1" applyBorder="1" applyAlignment="1">
      <alignment horizontal="center"/>
    </xf>
    <xf numFmtId="0" fontId="81" fillId="44" borderId="0" xfId="0" applyFont="1" applyFill="1" applyAlignment="1">
      <alignment vertical="center" wrapText="1"/>
    </xf>
    <xf numFmtId="0" fontId="81" fillId="44" borderId="10" xfId="0" applyFont="1" applyFill="1" applyBorder="1" applyAlignment="1">
      <alignment vertical="center" wrapText="1"/>
    </xf>
    <xf numFmtId="0" fontId="55" fillId="45" borderId="0" xfId="0" applyFont="1" applyFill="1" applyAlignment="1">
      <alignment horizont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s.san.gva.es\dfs_SSCC\SDGEGA\Memoria%202017\Propostes%20de%20millora\Historico%20laboraci&#243;n\Cobertura%20ap-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1.%20Memoria%202016\8.%20Actividad%20asistencial\Cap&#237;tulos\8.%20Actividad%20asistencial%208-1%20Atenci&#243;n%20Primaria\Historico%20laboraci&#243;n\Cobertura%20ap-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s.san.gva.es\dfs_SSCC\SDGEGA\Memoria%202017\Memo2017%20Apartats%20elaborats\8.3\Julia%20Calabuig\Historico%20laboraci&#243;n\Cobertura%20ap-20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RITON.sanitat.ad\apps\SDGEGA\Memoria%202017\Propostes%20de%20millora\Historico%20laboraci&#243;n\Cobertura%20ap-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UPOS_1-2-3"/>
      <sheetName val="Macro1"/>
    </sheetNames>
    <sheetDataSet>
      <sheetData sheetId="1">
        <row r="47">
          <cell r="A47" t="str">
            <v>Recover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UPOS_1-2-3"/>
      <sheetName val="Macro1"/>
    </sheetNames>
    <sheetDataSet>
      <sheetData sheetId="1">
        <row r="47">
          <cell r="A47" t="str">
            <v>Recover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UPOS_1-2-3"/>
      <sheetName val="Macro1"/>
    </sheetNames>
    <sheetDataSet>
      <sheetData sheetId="1">
        <row r="47">
          <cell r="A47" t="str">
            <v>Recover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RUPOS_1-2-3"/>
      <sheetName val="Macro1"/>
    </sheetNames>
    <sheetDataSet>
      <sheetData sheetId="1">
        <row r="47">
          <cell r="A47" t="str">
            <v>Recover</v>
          </cell>
        </row>
      </sheetData>
    </sheetDataSet>
  </externalBook>
</externalLink>
</file>

<file path=xl/tables/table1.xml><?xml version="1.0" encoding="utf-8"?>
<table xmlns="http://schemas.openxmlformats.org/spreadsheetml/2006/main" id="2" name="Tabla25" displayName="Tabla25" ref="A3:E24" comment="" totalsRowShown="0">
  <autoFilter ref="A3:E24"/>
  <tableColumns count="5">
    <tableColumn id="1" name="Nivell 2 - Pacient crònic de complexitat moderada"/>
    <tableColumn id="2" name="5.025"/>
    <tableColumn id="3" name="1.395"/>
    <tableColumn id="4" name="47.793"/>
    <tableColumn id="5" name="54.213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4" name="Tabla22" displayName="Tabla22" ref="A2:D29" comment="" totalsRowShown="0">
  <tableColumns count="4">
    <tableColumn id="1" name="Departament sanitari"/>
    <tableColumn id="8" name="Nre. TS Hospital Gral + Complem."/>
    <tableColumn id="9" name="Nre. consultes a l’any"/>
    <tableColumn id="10" name="Nre. consultes-any / TS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id="6" name="Tabla224" displayName="Tabla224" ref="A2:D12" comment="" totalsRowShown="0">
  <tableColumns count="4">
    <tableColumn id="1" name="Departament sanitari"/>
    <tableColumn id="9" name="Nre. TS en HACLE"/>
    <tableColumn id="10" name="Nre. consultes a l’any"/>
    <tableColumn id="2" name="Nre. consultes-any / TS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1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B1:R33"/>
  <sheetViews>
    <sheetView showGridLines="0" zoomScale="80" zoomScaleNormal="80" zoomScalePageLayoutView="0" workbookViewId="0" topLeftCell="A19">
      <selection activeCell="M40" sqref="M40"/>
    </sheetView>
  </sheetViews>
  <sheetFormatPr defaultColWidth="11.421875" defaultRowHeight="15"/>
  <cols>
    <col min="1" max="1" width="1.7109375" style="66" customWidth="1"/>
    <col min="2" max="2" width="27.7109375" style="66" customWidth="1"/>
    <col min="3" max="3" width="12.00390625" style="66" customWidth="1"/>
    <col min="4" max="4" width="11.8515625" style="66" customWidth="1"/>
    <col min="5" max="5" width="9.7109375" style="66" customWidth="1"/>
    <col min="6" max="6" width="10.57421875" style="66" customWidth="1"/>
    <col min="7" max="7" width="10.00390625" style="66" customWidth="1"/>
    <col min="8" max="8" width="8.57421875" style="66" customWidth="1"/>
    <col min="9" max="9" width="8.28125" style="66" customWidth="1"/>
    <col min="10" max="10" width="11.421875" style="66" customWidth="1"/>
    <col min="11" max="11" width="10.28125" style="66" customWidth="1"/>
    <col min="12" max="13" width="9.28125" style="66" customWidth="1"/>
    <col min="14" max="15" width="8.57421875" style="66" customWidth="1"/>
    <col min="16" max="16" width="9.57421875" style="66" customWidth="1"/>
    <col min="17" max="17" width="12.421875" style="66" customWidth="1"/>
    <col min="18" max="18" width="12.7109375" style="66" customWidth="1"/>
    <col min="19" max="16384" width="11.421875" style="66" customWidth="1"/>
  </cols>
  <sheetData>
    <row r="1" spans="2:18" ht="18.75" customHeight="1">
      <c r="B1" s="329" t="s">
        <v>32</v>
      </c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1"/>
    </row>
    <row r="2" spans="2:18" ht="20.25" customHeight="1">
      <c r="B2" s="332" t="s">
        <v>33</v>
      </c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4"/>
    </row>
    <row r="3" spans="2:18" s="69" customFormat="1" ht="25.5" customHeight="1">
      <c r="B3" s="59"/>
      <c r="C3" s="335" t="s">
        <v>34</v>
      </c>
      <c r="D3" s="336"/>
      <c r="E3" s="336"/>
      <c r="F3" s="336"/>
      <c r="G3" s="337"/>
      <c r="H3" s="338" t="s">
        <v>35</v>
      </c>
      <c r="I3" s="339"/>
      <c r="J3" s="340"/>
      <c r="K3" s="341" t="s">
        <v>36</v>
      </c>
      <c r="L3" s="335"/>
      <c r="M3" s="342"/>
      <c r="N3" s="341" t="s">
        <v>37</v>
      </c>
      <c r="O3" s="342"/>
      <c r="P3" s="67"/>
      <c r="Q3" s="67"/>
      <c r="R3" s="68"/>
    </row>
    <row r="4" spans="2:18" s="58" customFormat="1" ht="121.5" customHeight="1">
      <c r="B4" s="60" t="s">
        <v>38</v>
      </c>
      <c r="C4" s="61" t="s">
        <v>39</v>
      </c>
      <c r="D4" s="61" t="s">
        <v>40</v>
      </c>
      <c r="E4" s="61" t="s">
        <v>41</v>
      </c>
      <c r="F4" s="61" t="s">
        <v>42</v>
      </c>
      <c r="G4" s="62" t="s">
        <v>43</v>
      </c>
      <c r="H4" s="61" t="s">
        <v>44</v>
      </c>
      <c r="I4" s="61" t="s">
        <v>45</v>
      </c>
      <c r="J4" s="62" t="s">
        <v>46</v>
      </c>
      <c r="K4" s="63" t="s">
        <v>47</v>
      </c>
      <c r="L4" s="61" t="s">
        <v>48</v>
      </c>
      <c r="M4" s="62" t="s">
        <v>49</v>
      </c>
      <c r="N4" s="63" t="s">
        <v>50</v>
      </c>
      <c r="O4" s="62" t="s">
        <v>51</v>
      </c>
      <c r="P4" s="64" t="s">
        <v>52</v>
      </c>
      <c r="Q4" s="64" t="s">
        <v>53</v>
      </c>
      <c r="R4" s="65" t="s">
        <v>54</v>
      </c>
    </row>
    <row r="5" spans="2:18" ht="14.25">
      <c r="B5" s="70" t="s">
        <v>55</v>
      </c>
      <c r="C5" s="71">
        <v>10</v>
      </c>
      <c r="D5" s="71">
        <v>5</v>
      </c>
      <c r="E5" s="71"/>
      <c r="F5" s="71">
        <v>3</v>
      </c>
      <c r="G5" s="72"/>
      <c r="H5" s="71"/>
      <c r="I5" s="71">
        <v>2</v>
      </c>
      <c r="J5" s="72">
        <v>3</v>
      </c>
      <c r="K5" s="73">
        <v>376</v>
      </c>
      <c r="L5" s="74">
        <v>6</v>
      </c>
      <c r="M5" s="72">
        <v>168</v>
      </c>
      <c r="N5" s="73">
        <v>116</v>
      </c>
      <c r="O5" s="72">
        <v>8</v>
      </c>
      <c r="P5" s="75"/>
      <c r="Q5" s="76">
        <f>SUM(C5:O5)</f>
        <v>697</v>
      </c>
      <c r="R5" s="76">
        <f>SUM(C5:J5)+N5+O5</f>
        <v>147</v>
      </c>
    </row>
    <row r="6" spans="2:18" ht="14.25">
      <c r="B6" s="77" t="s">
        <v>56</v>
      </c>
      <c r="C6" s="78">
        <v>56054</v>
      </c>
      <c r="D6" s="78">
        <v>20162</v>
      </c>
      <c r="E6" s="78">
        <v>1011</v>
      </c>
      <c r="F6" s="78">
        <v>3482</v>
      </c>
      <c r="G6" s="79">
        <v>436</v>
      </c>
      <c r="H6" s="78">
        <v>448</v>
      </c>
      <c r="I6" s="78">
        <v>110</v>
      </c>
      <c r="J6" s="79">
        <v>90</v>
      </c>
      <c r="K6" s="80">
        <v>1999</v>
      </c>
      <c r="L6" s="81">
        <v>407</v>
      </c>
      <c r="M6" s="79">
        <v>554</v>
      </c>
      <c r="N6" s="80">
        <v>3635</v>
      </c>
      <c r="O6" s="79">
        <v>659</v>
      </c>
      <c r="P6" s="82">
        <f>(R6*100)/Q6</f>
        <v>96.67591272024886</v>
      </c>
      <c r="Q6" s="83">
        <f aca="true" t="shared" si="0" ref="Q6:Q29">SUM(C6:O6)</f>
        <v>89047</v>
      </c>
      <c r="R6" s="83">
        <f aca="true" t="shared" si="1" ref="R6:R29">SUM(C6:J6)+N6+O6</f>
        <v>86087</v>
      </c>
    </row>
    <row r="7" spans="2:18" ht="14.25">
      <c r="B7" s="84" t="s">
        <v>57</v>
      </c>
      <c r="C7" s="71">
        <v>184305</v>
      </c>
      <c r="D7" s="71">
        <v>59962</v>
      </c>
      <c r="E7" s="71">
        <v>555</v>
      </c>
      <c r="F7" s="71">
        <v>12586</v>
      </c>
      <c r="G7" s="72">
        <v>1635</v>
      </c>
      <c r="H7" s="71">
        <v>794</v>
      </c>
      <c r="I7" s="71">
        <v>424</v>
      </c>
      <c r="J7" s="72">
        <v>262</v>
      </c>
      <c r="K7" s="73">
        <v>8807</v>
      </c>
      <c r="L7" s="74">
        <v>921</v>
      </c>
      <c r="M7" s="72">
        <v>1486</v>
      </c>
      <c r="N7" s="73">
        <v>5279</v>
      </c>
      <c r="O7" s="72">
        <v>686</v>
      </c>
      <c r="P7" s="85">
        <f aca="true" t="shared" si="2" ref="P7:P29">(R7*100)/Q7</f>
        <v>95.96185839497015</v>
      </c>
      <c r="Q7" s="76">
        <f t="shared" si="0"/>
        <v>277702</v>
      </c>
      <c r="R7" s="76">
        <f t="shared" si="1"/>
        <v>266488</v>
      </c>
    </row>
    <row r="8" spans="2:18" ht="14.25">
      <c r="B8" s="77" t="s">
        <v>58</v>
      </c>
      <c r="C8" s="78">
        <v>126126</v>
      </c>
      <c r="D8" s="78">
        <v>42409</v>
      </c>
      <c r="E8" s="78">
        <v>187</v>
      </c>
      <c r="F8" s="78">
        <v>7561</v>
      </c>
      <c r="G8" s="79">
        <v>863</v>
      </c>
      <c r="H8" s="78">
        <v>469</v>
      </c>
      <c r="I8" s="78">
        <v>227</v>
      </c>
      <c r="J8" s="79">
        <v>174</v>
      </c>
      <c r="K8" s="80">
        <v>3883</v>
      </c>
      <c r="L8" s="81">
        <v>301</v>
      </c>
      <c r="M8" s="79">
        <v>811</v>
      </c>
      <c r="N8" s="80">
        <v>2751</v>
      </c>
      <c r="O8" s="79">
        <v>199</v>
      </c>
      <c r="P8" s="82">
        <f t="shared" si="2"/>
        <v>97.31395292561344</v>
      </c>
      <c r="Q8" s="83">
        <f t="shared" si="0"/>
        <v>185961</v>
      </c>
      <c r="R8" s="83">
        <f t="shared" si="1"/>
        <v>180966</v>
      </c>
    </row>
    <row r="9" spans="2:18" ht="14.25">
      <c r="B9" s="84" t="s">
        <v>59</v>
      </c>
      <c r="C9" s="71">
        <v>96000</v>
      </c>
      <c r="D9" s="71">
        <v>38082</v>
      </c>
      <c r="E9" s="71">
        <v>342</v>
      </c>
      <c r="F9" s="71">
        <v>6069</v>
      </c>
      <c r="G9" s="72">
        <v>1432</v>
      </c>
      <c r="H9" s="71">
        <v>578</v>
      </c>
      <c r="I9" s="71">
        <v>205</v>
      </c>
      <c r="J9" s="72">
        <v>96</v>
      </c>
      <c r="K9" s="73">
        <v>3319</v>
      </c>
      <c r="L9" s="74">
        <v>384</v>
      </c>
      <c r="M9" s="72">
        <v>720</v>
      </c>
      <c r="N9" s="73">
        <v>2293</v>
      </c>
      <c r="O9" s="72">
        <v>341</v>
      </c>
      <c r="P9" s="85">
        <f t="shared" si="2"/>
        <v>97.04859836782084</v>
      </c>
      <c r="Q9" s="76">
        <f t="shared" si="0"/>
        <v>149861</v>
      </c>
      <c r="R9" s="76">
        <f t="shared" si="1"/>
        <v>145438</v>
      </c>
    </row>
    <row r="10" spans="2:18" ht="14.25">
      <c r="B10" s="77" t="s">
        <v>60</v>
      </c>
      <c r="C10" s="78">
        <v>222155</v>
      </c>
      <c r="D10" s="78">
        <v>75212</v>
      </c>
      <c r="E10" s="78">
        <v>429</v>
      </c>
      <c r="F10" s="78">
        <v>14429</v>
      </c>
      <c r="G10" s="79">
        <v>2877</v>
      </c>
      <c r="H10" s="78">
        <v>1506</v>
      </c>
      <c r="I10" s="78">
        <v>713</v>
      </c>
      <c r="J10" s="79">
        <v>300</v>
      </c>
      <c r="K10" s="80">
        <v>13400</v>
      </c>
      <c r="L10" s="81">
        <v>1139</v>
      </c>
      <c r="M10" s="79">
        <v>2460</v>
      </c>
      <c r="N10" s="80">
        <v>6053</v>
      </c>
      <c r="O10" s="79">
        <v>1299</v>
      </c>
      <c r="P10" s="82">
        <f t="shared" si="2"/>
        <v>95.02912519153615</v>
      </c>
      <c r="Q10" s="83">
        <f t="shared" si="0"/>
        <v>341972</v>
      </c>
      <c r="R10" s="83">
        <f t="shared" si="1"/>
        <v>324973</v>
      </c>
    </row>
    <row r="11" spans="2:18" ht="14.25">
      <c r="B11" s="84" t="s">
        <v>61</v>
      </c>
      <c r="C11" s="71">
        <v>210564</v>
      </c>
      <c r="D11" s="71">
        <v>64763</v>
      </c>
      <c r="E11" s="71">
        <v>705</v>
      </c>
      <c r="F11" s="71">
        <v>15825</v>
      </c>
      <c r="G11" s="72">
        <v>1669</v>
      </c>
      <c r="H11" s="71">
        <v>894</v>
      </c>
      <c r="I11" s="71">
        <v>460</v>
      </c>
      <c r="J11" s="72">
        <v>314</v>
      </c>
      <c r="K11" s="73">
        <v>9815</v>
      </c>
      <c r="L11" s="74">
        <v>1000</v>
      </c>
      <c r="M11" s="72">
        <v>1842</v>
      </c>
      <c r="N11" s="73">
        <v>3364</v>
      </c>
      <c r="O11" s="72">
        <v>692</v>
      </c>
      <c r="P11" s="85">
        <f t="shared" si="2"/>
        <v>95.94205965239638</v>
      </c>
      <c r="Q11" s="76">
        <f t="shared" si="0"/>
        <v>311907</v>
      </c>
      <c r="R11" s="76">
        <f t="shared" si="1"/>
        <v>299250</v>
      </c>
    </row>
    <row r="12" spans="2:18" ht="14.25">
      <c r="B12" s="77" t="s">
        <v>62</v>
      </c>
      <c r="C12" s="78">
        <v>184371</v>
      </c>
      <c r="D12" s="78">
        <v>62147</v>
      </c>
      <c r="E12" s="78">
        <v>241</v>
      </c>
      <c r="F12" s="78">
        <v>13996</v>
      </c>
      <c r="G12" s="79">
        <v>1768</v>
      </c>
      <c r="H12" s="78">
        <v>1991</v>
      </c>
      <c r="I12" s="78">
        <v>876</v>
      </c>
      <c r="J12" s="79">
        <v>251</v>
      </c>
      <c r="K12" s="80">
        <v>8820</v>
      </c>
      <c r="L12" s="81">
        <v>936</v>
      </c>
      <c r="M12" s="79">
        <v>1852</v>
      </c>
      <c r="N12" s="80">
        <v>4011</v>
      </c>
      <c r="O12" s="79">
        <v>460</v>
      </c>
      <c r="P12" s="82">
        <f t="shared" si="2"/>
        <v>95.87959676274315</v>
      </c>
      <c r="Q12" s="83">
        <f t="shared" si="0"/>
        <v>281720</v>
      </c>
      <c r="R12" s="83">
        <f t="shared" si="1"/>
        <v>270112</v>
      </c>
    </row>
    <row r="13" spans="2:18" ht="14.25">
      <c r="B13" s="84" t="s">
        <v>63</v>
      </c>
      <c r="C13" s="71">
        <v>29666</v>
      </c>
      <c r="D13" s="71">
        <v>13318</v>
      </c>
      <c r="E13" s="71">
        <v>235</v>
      </c>
      <c r="F13" s="71">
        <v>2111</v>
      </c>
      <c r="G13" s="72">
        <v>540</v>
      </c>
      <c r="H13" s="71">
        <v>104</v>
      </c>
      <c r="I13" s="71">
        <v>33</v>
      </c>
      <c r="J13" s="72">
        <v>29</v>
      </c>
      <c r="K13" s="73">
        <v>1258</v>
      </c>
      <c r="L13" s="74">
        <v>122</v>
      </c>
      <c r="M13" s="72">
        <v>202</v>
      </c>
      <c r="N13" s="73">
        <v>3974</v>
      </c>
      <c r="O13" s="72">
        <v>79</v>
      </c>
      <c r="P13" s="85">
        <f t="shared" si="2"/>
        <v>96.93832130208435</v>
      </c>
      <c r="Q13" s="76">
        <f t="shared" si="0"/>
        <v>51671</v>
      </c>
      <c r="R13" s="76">
        <f>SUM(C13:J13)+N13+O13</f>
        <v>50089</v>
      </c>
    </row>
    <row r="14" spans="2:18" ht="14.25">
      <c r="B14" s="77" t="s">
        <v>64</v>
      </c>
      <c r="C14" s="78">
        <v>231265</v>
      </c>
      <c r="D14" s="78">
        <v>79704</v>
      </c>
      <c r="E14" s="78">
        <v>429</v>
      </c>
      <c r="F14" s="78">
        <v>19755</v>
      </c>
      <c r="G14" s="79">
        <v>1828</v>
      </c>
      <c r="H14" s="78">
        <v>1802</v>
      </c>
      <c r="I14" s="78">
        <v>1022</v>
      </c>
      <c r="J14" s="79">
        <v>349</v>
      </c>
      <c r="K14" s="80">
        <v>11872</v>
      </c>
      <c r="L14" s="81">
        <v>1046</v>
      </c>
      <c r="M14" s="79">
        <v>2247</v>
      </c>
      <c r="N14" s="80">
        <v>4547</v>
      </c>
      <c r="O14" s="79">
        <v>734</v>
      </c>
      <c r="P14" s="82">
        <f t="shared" si="2"/>
        <v>95.74733595064498</v>
      </c>
      <c r="Q14" s="83">
        <f t="shared" si="0"/>
        <v>356600</v>
      </c>
      <c r="R14" s="83">
        <f t="shared" si="1"/>
        <v>341435</v>
      </c>
    </row>
    <row r="15" spans="2:18" ht="14.25">
      <c r="B15" s="84" t="s">
        <v>65</v>
      </c>
      <c r="C15" s="71">
        <v>176759</v>
      </c>
      <c r="D15" s="71">
        <v>63417</v>
      </c>
      <c r="E15" s="71">
        <v>325</v>
      </c>
      <c r="F15" s="71">
        <v>13321</v>
      </c>
      <c r="G15" s="72">
        <v>1714</v>
      </c>
      <c r="H15" s="71">
        <v>1862</v>
      </c>
      <c r="I15" s="71">
        <v>913</v>
      </c>
      <c r="J15" s="72">
        <v>200</v>
      </c>
      <c r="K15" s="73">
        <v>10826</v>
      </c>
      <c r="L15" s="74">
        <v>1086</v>
      </c>
      <c r="M15" s="72">
        <v>1844</v>
      </c>
      <c r="N15" s="73">
        <v>3407</v>
      </c>
      <c r="O15" s="72">
        <v>564</v>
      </c>
      <c r="P15" s="85">
        <f t="shared" si="2"/>
        <v>95.02023617315503</v>
      </c>
      <c r="Q15" s="76">
        <f t="shared" si="0"/>
        <v>276238</v>
      </c>
      <c r="R15" s="76">
        <f t="shared" si="1"/>
        <v>262482</v>
      </c>
    </row>
    <row r="16" spans="2:18" ht="14.25">
      <c r="B16" s="77" t="s">
        <v>66</v>
      </c>
      <c r="C16" s="78">
        <v>169939</v>
      </c>
      <c r="D16" s="78">
        <v>60818</v>
      </c>
      <c r="E16" s="78">
        <v>618</v>
      </c>
      <c r="F16" s="78">
        <v>12059</v>
      </c>
      <c r="G16" s="79">
        <v>1044</v>
      </c>
      <c r="H16" s="78">
        <v>778</v>
      </c>
      <c r="I16" s="78">
        <v>485</v>
      </c>
      <c r="J16" s="79">
        <v>262</v>
      </c>
      <c r="K16" s="80">
        <v>7389</v>
      </c>
      <c r="L16" s="81">
        <v>515</v>
      </c>
      <c r="M16" s="79">
        <v>984</v>
      </c>
      <c r="N16" s="80">
        <v>2310</v>
      </c>
      <c r="O16" s="79">
        <v>392</v>
      </c>
      <c r="P16" s="82">
        <f t="shared" si="2"/>
        <v>96.54959568000683</v>
      </c>
      <c r="Q16" s="83">
        <f t="shared" si="0"/>
        <v>257593</v>
      </c>
      <c r="R16" s="83">
        <f t="shared" si="1"/>
        <v>248705</v>
      </c>
    </row>
    <row r="17" spans="2:18" ht="14.25">
      <c r="B17" s="86" t="s">
        <v>67</v>
      </c>
      <c r="C17" s="71">
        <v>115052</v>
      </c>
      <c r="D17" s="71">
        <v>39073</v>
      </c>
      <c r="E17" s="71">
        <v>1453</v>
      </c>
      <c r="F17" s="71">
        <v>8869</v>
      </c>
      <c r="G17" s="72">
        <v>918</v>
      </c>
      <c r="H17" s="71">
        <v>562</v>
      </c>
      <c r="I17" s="71">
        <v>236</v>
      </c>
      <c r="J17" s="72">
        <v>173</v>
      </c>
      <c r="K17" s="73">
        <v>4998</v>
      </c>
      <c r="L17" s="74">
        <v>556</v>
      </c>
      <c r="M17" s="72">
        <v>1104</v>
      </c>
      <c r="N17" s="73">
        <v>2449</v>
      </c>
      <c r="O17" s="72">
        <v>783</v>
      </c>
      <c r="P17" s="85">
        <f t="shared" si="2"/>
        <v>96.22189688241235</v>
      </c>
      <c r="Q17" s="76">
        <f t="shared" si="0"/>
        <v>176226</v>
      </c>
      <c r="R17" s="76">
        <f t="shared" si="1"/>
        <v>169568</v>
      </c>
    </row>
    <row r="18" spans="2:18" ht="14.25">
      <c r="B18" s="77" t="s">
        <v>68</v>
      </c>
      <c r="C18" s="78">
        <v>104820</v>
      </c>
      <c r="D18" s="78">
        <v>27320</v>
      </c>
      <c r="E18" s="78">
        <v>10847</v>
      </c>
      <c r="F18" s="78">
        <v>7101</v>
      </c>
      <c r="G18" s="79">
        <v>382</v>
      </c>
      <c r="H18" s="78">
        <v>668</v>
      </c>
      <c r="I18" s="78">
        <v>254</v>
      </c>
      <c r="J18" s="79">
        <v>241</v>
      </c>
      <c r="K18" s="80">
        <v>3121</v>
      </c>
      <c r="L18" s="81">
        <v>2391</v>
      </c>
      <c r="M18" s="79">
        <v>3542</v>
      </c>
      <c r="N18" s="80">
        <v>2571</v>
      </c>
      <c r="O18" s="79">
        <v>2850</v>
      </c>
      <c r="P18" s="82">
        <f t="shared" si="2"/>
        <v>94.54932935198786</v>
      </c>
      <c r="Q18" s="83">
        <f t="shared" si="0"/>
        <v>166108</v>
      </c>
      <c r="R18" s="83">
        <f t="shared" si="1"/>
        <v>157054</v>
      </c>
    </row>
    <row r="19" spans="2:18" ht="14.25">
      <c r="B19" s="84" t="s">
        <v>69</v>
      </c>
      <c r="C19" s="71">
        <v>127294</v>
      </c>
      <c r="D19" s="71">
        <v>48058</v>
      </c>
      <c r="E19" s="71">
        <v>591</v>
      </c>
      <c r="F19" s="71">
        <v>8657</v>
      </c>
      <c r="G19" s="72">
        <v>1582</v>
      </c>
      <c r="H19" s="71">
        <v>314</v>
      </c>
      <c r="I19" s="71">
        <v>115</v>
      </c>
      <c r="J19" s="72">
        <v>121</v>
      </c>
      <c r="K19" s="73">
        <v>4868</v>
      </c>
      <c r="L19" s="74">
        <v>490</v>
      </c>
      <c r="M19" s="72">
        <v>786</v>
      </c>
      <c r="N19" s="73">
        <v>1502</v>
      </c>
      <c r="O19" s="72">
        <v>402</v>
      </c>
      <c r="P19" s="85">
        <f t="shared" si="2"/>
        <v>96.84567204025053</v>
      </c>
      <c r="Q19" s="76">
        <f t="shared" si="0"/>
        <v>194780</v>
      </c>
      <c r="R19" s="76">
        <f t="shared" si="1"/>
        <v>188636</v>
      </c>
    </row>
    <row r="20" spans="2:18" ht="14.25">
      <c r="B20" s="77" t="s">
        <v>70</v>
      </c>
      <c r="C20" s="78">
        <v>90459</v>
      </c>
      <c r="D20" s="78">
        <v>32427</v>
      </c>
      <c r="E20" s="78">
        <v>633</v>
      </c>
      <c r="F20" s="78">
        <v>6818</v>
      </c>
      <c r="G20" s="79">
        <v>1236</v>
      </c>
      <c r="H20" s="78">
        <v>425</v>
      </c>
      <c r="I20" s="78">
        <v>149</v>
      </c>
      <c r="J20" s="79">
        <v>127</v>
      </c>
      <c r="K20" s="80">
        <v>2357</v>
      </c>
      <c r="L20" s="81">
        <v>289</v>
      </c>
      <c r="M20" s="79">
        <v>489</v>
      </c>
      <c r="N20" s="80">
        <v>923</v>
      </c>
      <c r="O20" s="79">
        <v>207</v>
      </c>
      <c r="P20" s="82">
        <f t="shared" si="2"/>
        <v>97.70395271680619</v>
      </c>
      <c r="Q20" s="83">
        <f t="shared" si="0"/>
        <v>136539</v>
      </c>
      <c r="R20" s="83">
        <f t="shared" si="1"/>
        <v>133404</v>
      </c>
    </row>
    <row r="21" spans="2:18" ht="14.25">
      <c r="B21" s="86" t="s">
        <v>71</v>
      </c>
      <c r="C21" s="71">
        <v>117924</v>
      </c>
      <c r="D21" s="71">
        <v>29584</v>
      </c>
      <c r="E21" s="71">
        <v>5577</v>
      </c>
      <c r="F21" s="71">
        <v>7709</v>
      </c>
      <c r="G21" s="72">
        <v>571</v>
      </c>
      <c r="H21" s="71">
        <v>655</v>
      </c>
      <c r="I21" s="71">
        <v>248</v>
      </c>
      <c r="J21" s="72">
        <v>216</v>
      </c>
      <c r="K21" s="73">
        <v>2975</v>
      </c>
      <c r="L21" s="74">
        <v>3447</v>
      </c>
      <c r="M21" s="72">
        <v>3023</v>
      </c>
      <c r="N21" s="73">
        <v>7908</v>
      </c>
      <c r="O21" s="72">
        <v>1348</v>
      </c>
      <c r="P21" s="85">
        <f t="shared" si="2"/>
        <v>94.78709606203604</v>
      </c>
      <c r="Q21" s="76">
        <f t="shared" si="0"/>
        <v>181185</v>
      </c>
      <c r="R21" s="76">
        <f t="shared" si="1"/>
        <v>171740</v>
      </c>
    </row>
    <row r="22" spans="2:18" ht="14.25">
      <c r="B22" s="77" t="s">
        <v>72</v>
      </c>
      <c r="C22" s="78">
        <v>142715</v>
      </c>
      <c r="D22" s="78">
        <v>41403</v>
      </c>
      <c r="E22" s="78">
        <v>2083</v>
      </c>
      <c r="F22" s="78">
        <v>10559</v>
      </c>
      <c r="G22" s="79">
        <v>1690</v>
      </c>
      <c r="H22" s="78">
        <v>832</v>
      </c>
      <c r="I22" s="78">
        <v>386</v>
      </c>
      <c r="J22" s="79">
        <v>194</v>
      </c>
      <c r="K22" s="80">
        <v>7546</v>
      </c>
      <c r="L22" s="81">
        <v>1544</v>
      </c>
      <c r="M22" s="79">
        <v>2723</v>
      </c>
      <c r="N22" s="80">
        <v>4853</v>
      </c>
      <c r="O22" s="79">
        <v>1253</v>
      </c>
      <c r="P22" s="82">
        <f t="shared" si="2"/>
        <v>94.57574352216217</v>
      </c>
      <c r="Q22" s="83">
        <f t="shared" si="0"/>
        <v>217781</v>
      </c>
      <c r="R22" s="83">
        <f t="shared" si="1"/>
        <v>205968</v>
      </c>
    </row>
    <row r="23" spans="2:18" ht="14.25">
      <c r="B23" s="86" t="s">
        <v>73</v>
      </c>
      <c r="C23" s="71">
        <v>125012</v>
      </c>
      <c r="D23" s="71">
        <v>40455</v>
      </c>
      <c r="E23" s="71">
        <v>683</v>
      </c>
      <c r="F23" s="71">
        <v>14536</v>
      </c>
      <c r="G23" s="72">
        <v>939</v>
      </c>
      <c r="H23" s="71">
        <v>270</v>
      </c>
      <c r="I23" s="71">
        <v>95</v>
      </c>
      <c r="J23" s="72">
        <v>175</v>
      </c>
      <c r="K23" s="73">
        <v>3557</v>
      </c>
      <c r="L23" s="74">
        <v>362</v>
      </c>
      <c r="M23" s="72">
        <v>856</v>
      </c>
      <c r="N23" s="73">
        <v>1871</v>
      </c>
      <c r="O23" s="72">
        <v>337</v>
      </c>
      <c r="P23" s="85">
        <f t="shared" si="2"/>
        <v>97.47552181360628</v>
      </c>
      <c r="Q23" s="76">
        <f t="shared" si="0"/>
        <v>189148</v>
      </c>
      <c r="R23" s="76">
        <f t="shared" si="1"/>
        <v>184373</v>
      </c>
    </row>
    <row r="24" spans="2:18" ht="14.25">
      <c r="B24" s="77" t="s">
        <v>74</v>
      </c>
      <c r="C24" s="78">
        <v>178617</v>
      </c>
      <c r="D24" s="78">
        <v>51604</v>
      </c>
      <c r="E24" s="78">
        <v>534</v>
      </c>
      <c r="F24" s="78">
        <v>17943</v>
      </c>
      <c r="G24" s="79">
        <v>1598</v>
      </c>
      <c r="H24" s="78">
        <v>1426</v>
      </c>
      <c r="I24" s="78">
        <v>844</v>
      </c>
      <c r="J24" s="79">
        <v>298</v>
      </c>
      <c r="K24" s="80">
        <v>8907</v>
      </c>
      <c r="L24" s="81">
        <v>1300</v>
      </c>
      <c r="M24" s="79">
        <v>2137</v>
      </c>
      <c r="N24" s="80">
        <v>4208</v>
      </c>
      <c r="O24" s="79">
        <v>494</v>
      </c>
      <c r="P24" s="82">
        <f t="shared" si="2"/>
        <v>95.42662368937795</v>
      </c>
      <c r="Q24" s="83">
        <f t="shared" si="0"/>
        <v>269910</v>
      </c>
      <c r="R24" s="83">
        <f t="shared" si="1"/>
        <v>257566</v>
      </c>
    </row>
    <row r="25" spans="2:18" ht="14.25">
      <c r="B25" s="84" t="s">
        <v>75</v>
      </c>
      <c r="C25" s="71">
        <v>110432</v>
      </c>
      <c r="D25" s="71">
        <v>29689</v>
      </c>
      <c r="E25" s="71">
        <v>1198</v>
      </c>
      <c r="F25" s="71">
        <v>10736</v>
      </c>
      <c r="G25" s="72">
        <v>1099</v>
      </c>
      <c r="H25" s="71">
        <v>520</v>
      </c>
      <c r="I25" s="71">
        <v>175</v>
      </c>
      <c r="J25" s="72">
        <v>168</v>
      </c>
      <c r="K25" s="73">
        <v>3482</v>
      </c>
      <c r="L25" s="74">
        <v>690</v>
      </c>
      <c r="M25" s="72">
        <v>1021</v>
      </c>
      <c r="N25" s="73">
        <v>3229</v>
      </c>
      <c r="O25" s="72">
        <v>1167</v>
      </c>
      <c r="P25" s="85">
        <f t="shared" si="2"/>
        <v>96.82591103015781</v>
      </c>
      <c r="Q25" s="76">
        <f t="shared" si="0"/>
        <v>163606</v>
      </c>
      <c r="R25" s="76">
        <f t="shared" si="1"/>
        <v>158413</v>
      </c>
    </row>
    <row r="26" spans="2:18" ht="14.25">
      <c r="B26" s="77" t="s">
        <v>76</v>
      </c>
      <c r="C26" s="78">
        <v>113788</v>
      </c>
      <c r="D26" s="78">
        <v>29567</v>
      </c>
      <c r="E26" s="78">
        <v>2572</v>
      </c>
      <c r="F26" s="78">
        <v>10490</v>
      </c>
      <c r="G26" s="79">
        <v>590</v>
      </c>
      <c r="H26" s="78">
        <v>666</v>
      </c>
      <c r="I26" s="78">
        <v>140</v>
      </c>
      <c r="J26" s="79">
        <v>283</v>
      </c>
      <c r="K26" s="80">
        <v>3020</v>
      </c>
      <c r="L26" s="81">
        <v>760</v>
      </c>
      <c r="M26" s="79">
        <v>1413</v>
      </c>
      <c r="N26" s="80">
        <v>1948</v>
      </c>
      <c r="O26" s="79">
        <v>803</v>
      </c>
      <c r="P26" s="82">
        <f t="shared" si="2"/>
        <v>96.87244037581306</v>
      </c>
      <c r="Q26" s="83">
        <f t="shared" si="0"/>
        <v>166040</v>
      </c>
      <c r="R26" s="83">
        <f t="shared" si="1"/>
        <v>160847</v>
      </c>
    </row>
    <row r="27" spans="2:18" ht="14.25">
      <c r="B27" s="86" t="s">
        <v>77</v>
      </c>
      <c r="C27" s="71">
        <v>96655</v>
      </c>
      <c r="D27" s="71">
        <v>24462</v>
      </c>
      <c r="E27" s="71">
        <v>20938</v>
      </c>
      <c r="F27" s="71">
        <v>8671</v>
      </c>
      <c r="G27" s="72">
        <v>226</v>
      </c>
      <c r="H27" s="71">
        <v>1042</v>
      </c>
      <c r="I27" s="71">
        <v>626</v>
      </c>
      <c r="J27" s="72">
        <v>329</v>
      </c>
      <c r="K27" s="73">
        <v>2012</v>
      </c>
      <c r="L27" s="74">
        <v>3677</v>
      </c>
      <c r="M27" s="72">
        <v>6620</v>
      </c>
      <c r="N27" s="73">
        <v>6307</v>
      </c>
      <c r="O27" s="72">
        <v>7367</v>
      </c>
      <c r="P27" s="85">
        <f t="shared" si="2"/>
        <v>93.1208503789149</v>
      </c>
      <c r="Q27" s="76">
        <f t="shared" si="0"/>
        <v>178932</v>
      </c>
      <c r="R27" s="76">
        <f t="shared" si="1"/>
        <v>166623</v>
      </c>
    </row>
    <row r="28" spans="2:18" ht="14.25">
      <c r="B28" s="77" t="s">
        <v>78</v>
      </c>
      <c r="C28" s="78">
        <v>135510</v>
      </c>
      <c r="D28" s="78">
        <v>45169</v>
      </c>
      <c r="E28" s="78">
        <v>325</v>
      </c>
      <c r="F28" s="78">
        <v>11019</v>
      </c>
      <c r="G28" s="79">
        <v>735</v>
      </c>
      <c r="H28" s="78">
        <v>744</v>
      </c>
      <c r="I28" s="78">
        <v>563</v>
      </c>
      <c r="J28" s="79">
        <v>191</v>
      </c>
      <c r="K28" s="80">
        <v>5160</v>
      </c>
      <c r="L28" s="81">
        <v>611</v>
      </c>
      <c r="M28" s="79">
        <v>817</v>
      </c>
      <c r="N28" s="80">
        <v>2101</v>
      </c>
      <c r="O28" s="79">
        <v>289</v>
      </c>
      <c r="P28" s="82">
        <f t="shared" si="2"/>
        <v>96.7584164067036</v>
      </c>
      <c r="Q28" s="83">
        <f t="shared" si="0"/>
        <v>203234</v>
      </c>
      <c r="R28" s="83">
        <f t="shared" si="1"/>
        <v>196646</v>
      </c>
    </row>
    <row r="29" spans="2:18" ht="14.25">
      <c r="B29" s="87" t="s">
        <v>79</v>
      </c>
      <c r="C29" s="88">
        <v>104935</v>
      </c>
      <c r="D29" s="88">
        <v>28751</v>
      </c>
      <c r="E29" s="88">
        <v>1144</v>
      </c>
      <c r="F29" s="88">
        <v>12995</v>
      </c>
      <c r="G29" s="89">
        <v>519</v>
      </c>
      <c r="H29" s="88">
        <v>490</v>
      </c>
      <c r="I29" s="88">
        <v>159</v>
      </c>
      <c r="J29" s="89">
        <v>195</v>
      </c>
      <c r="K29" s="90">
        <v>2081</v>
      </c>
      <c r="L29" s="88">
        <v>531</v>
      </c>
      <c r="M29" s="89">
        <v>784</v>
      </c>
      <c r="N29" s="90">
        <v>902</v>
      </c>
      <c r="O29" s="89">
        <v>531</v>
      </c>
      <c r="P29" s="91">
        <f t="shared" si="2"/>
        <v>97.79504859853134</v>
      </c>
      <c r="Q29" s="92">
        <f t="shared" si="0"/>
        <v>154017</v>
      </c>
      <c r="R29" s="92">
        <f t="shared" si="1"/>
        <v>150621</v>
      </c>
    </row>
    <row r="30" spans="2:18" ht="15" thickBot="1">
      <c r="B30" s="93" t="s">
        <v>80</v>
      </c>
      <c r="C30" s="94">
        <f aca="true" t="shared" si="3" ref="C30:O30">SUM(C5:C29)</f>
        <v>3250427</v>
      </c>
      <c r="D30" s="94">
        <f t="shared" si="3"/>
        <v>1047561</v>
      </c>
      <c r="E30" s="94">
        <f t="shared" si="3"/>
        <v>53655</v>
      </c>
      <c r="F30" s="94">
        <f t="shared" si="3"/>
        <v>257300</v>
      </c>
      <c r="G30" s="95">
        <f t="shared" si="3"/>
        <v>27891</v>
      </c>
      <c r="H30" s="94">
        <f t="shared" si="3"/>
        <v>19840</v>
      </c>
      <c r="I30" s="94">
        <f t="shared" si="3"/>
        <v>9460</v>
      </c>
      <c r="J30" s="95">
        <f t="shared" si="3"/>
        <v>5041</v>
      </c>
      <c r="K30" s="96">
        <f t="shared" si="3"/>
        <v>135848</v>
      </c>
      <c r="L30" s="94">
        <f t="shared" si="3"/>
        <v>24511</v>
      </c>
      <c r="M30" s="95">
        <f t="shared" si="3"/>
        <v>40485</v>
      </c>
      <c r="N30" s="96">
        <f t="shared" si="3"/>
        <v>82512</v>
      </c>
      <c r="O30" s="95">
        <f t="shared" si="3"/>
        <v>23944</v>
      </c>
      <c r="P30" s="97"/>
      <c r="Q30" s="97"/>
      <c r="R30" s="97"/>
    </row>
    <row r="31" spans="2:18" ht="15" customHeight="1" thickBot="1">
      <c r="B31" s="98" t="s">
        <v>81</v>
      </c>
      <c r="C31" s="325">
        <f>SUM(C30:G30)</f>
        <v>4636834</v>
      </c>
      <c r="D31" s="325"/>
      <c r="E31" s="325"/>
      <c r="F31" s="325"/>
      <c r="G31" s="325"/>
      <c r="H31" s="325">
        <f>SUM(H30:J30)</f>
        <v>34341</v>
      </c>
      <c r="I31" s="325"/>
      <c r="J31" s="325"/>
      <c r="K31" s="325">
        <f>SUM(K30:M30)</f>
        <v>200844</v>
      </c>
      <c r="L31" s="325"/>
      <c r="M31" s="325"/>
      <c r="N31" s="325">
        <f>N30+O30</f>
        <v>106456</v>
      </c>
      <c r="O31" s="326"/>
      <c r="P31" s="99">
        <f>(R31*100)/Q31</f>
        <v>95.96575256479143</v>
      </c>
      <c r="Q31" s="100">
        <f>C31+H31+K31+N31</f>
        <v>4978475</v>
      </c>
      <c r="R31" s="100">
        <f>C31+H31+N31</f>
        <v>4777631</v>
      </c>
    </row>
    <row r="32" spans="2:18" ht="13.5">
      <c r="B32" s="327" t="s">
        <v>82</v>
      </c>
      <c r="C32" s="327"/>
      <c r="D32" s="327"/>
      <c r="E32" s="327"/>
      <c r="F32" s="327"/>
      <c r="G32" s="327"/>
      <c r="H32" s="327"/>
      <c r="I32" s="327"/>
      <c r="J32" s="327"/>
      <c r="K32" s="327"/>
      <c r="L32" s="327"/>
      <c r="M32" s="327"/>
      <c r="N32" s="327"/>
      <c r="O32" s="327"/>
      <c r="P32" s="327"/>
      <c r="Q32" s="327"/>
      <c r="R32" s="327"/>
    </row>
    <row r="33" spans="2:18" ht="12.75">
      <c r="B33" s="328" t="s">
        <v>83</v>
      </c>
      <c r="C33" s="328"/>
      <c r="D33" s="328"/>
      <c r="E33" s="328"/>
      <c r="F33" s="328"/>
      <c r="G33" s="328"/>
      <c r="H33" s="328"/>
      <c r="I33" s="328"/>
      <c r="J33" s="328"/>
      <c r="K33" s="328"/>
      <c r="L33" s="328"/>
      <c r="M33" s="328"/>
      <c r="N33" s="328"/>
      <c r="O33" s="328"/>
      <c r="P33" s="328"/>
      <c r="Q33" s="328"/>
      <c r="R33" s="328"/>
    </row>
  </sheetData>
  <sheetProtection/>
  <mergeCells count="12">
    <mergeCell ref="B1:R1"/>
    <mergeCell ref="B2:R2"/>
    <mergeCell ref="C3:G3"/>
    <mergeCell ref="H3:J3"/>
    <mergeCell ref="K3:M3"/>
    <mergeCell ref="N3:O3"/>
    <mergeCell ref="C31:G31"/>
    <mergeCell ref="H31:J31"/>
    <mergeCell ref="K31:M31"/>
    <mergeCell ref="N31:O31"/>
    <mergeCell ref="B32:R32"/>
    <mergeCell ref="B33:R33"/>
  </mergeCells>
  <printOptions/>
  <pageMargins left="0.25" right="0.25" top="0.75" bottom="0.75" header="0.3" footer="0.3"/>
  <pageSetup fitToHeight="1" fitToWidth="1"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H31"/>
  <sheetViews>
    <sheetView zoomScalePageLayoutView="0" workbookViewId="0" topLeftCell="A1">
      <selection activeCell="K37" sqref="K36:K37"/>
    </sheetView>
  </sheetViews>
  <sheetFormatPr defaultColWidth="11.421875" defaultRowHeight="15"/>
  <cols>
    <col min="1" max="1" width="20.00390625" style="0" customWidth="1"/>
    <col min="2" max="2" width="14.7109375" style="0" customWidth="1"/>
    <col min="3" max="3" width="14.28125" style="0" customWidth="1"/>
    <col min="4" max="4" width="15.421875" style="0" customWidth="1"/>
    <col min="5" max="5" width="0.2890625" style="0" customWidth="1"/>
    <col min="6" max="8" width="11.421875" style="0" hidden="1" customWidth="1"/>
  </cols>
  <sheetData>
    <row r="1" spans="1:8" ht="14.25">
      <c r="A1" s="385" t="s">
        <v>253</v>
      </c>
      <c r="B1" s="385"/>
      <c r="C1" s="385"/>
      <c r="D1" s="385"/>
      <c r="E1" s="385"/>
      <c r="F1" s="385"/>
      <c r="G1" s="385"/>
      <c r="H1" s="385"/>
    </row>
    <row r="2" spans="1:8" ht="15" thickBot="1">
      <c r="A2" s="386" t="s">
        <v>254</v>
      </c>
      <c r="B2" s="386"/>
      <c r="C2" s="386"/>
      <c r="D2" s="386"/>
      <c r="E2" s="386"/>
      <c r="F2" s="386"/>
      <c r="G2" s="386"/>
      <c r="H2" s="386"/>
    </row>
    <row r="3" spans="1:8" ht="14.25">
      <c r="A3" s="382" t="s">
        <v>255</v>
      </c>
      <c r="B3" s="384" t="s">
        <v>256</v>
      </c>
      <c r="C3" s="384"/>
      <c r="D3" s="384"/>
      <c r="E3" s="209"/>
      <c r="F3" s="209"/>
      <c r="G3" s="209"/>
      <c r="H3" s="209"/>
    </row>
    <row r="4" spans="1:4" ht="15" thickBot="1">
      <c r="A4" s="383"/>
      <c r="B4" s="23" t="s">
        <v>257</v>
      </c>
      <c r="C4" s="23" t="s">
        <v>258</v>
      </c>
      <c r="D4" s="23" t="s">
        <v>205</v>
      </c>
    </row>
    <row r="5" spans="1:4" ht="14.25">
      <c r="A5" s="24" t="s">
        <v>259</v>
      </c>
      <c r="B5" s="25">
        <v>63924</v>
      </c>
      <c r="C5" s="25">
        <v>60280</v>
      </c>
      <c r="D5" s="26">
        <v>124204</v>
      </c>
    </row>
    <row r="6" spans="1:4" ht="14.25">
      <c r="A6" s="27" t="s">
        <v>260</v>
      </c>
      <c r="B6" s="28">
        <v>753261</v>
      </c>
      <c r="C6" s="28">
        <v>1155116</v>
      </c>
      <c r="D6" s="29">
        <v>1908377</v>
      </c>
    </row>
    <row r="7" spans="1:4" ht="14.25">
      <c r="A7" s="24" t="s">
        <v>261</v>
      </c>
      <c r="B7" s="25">
        <v>1282500</v>
      </c>
      <c r="C7" s="25">
        <v>2076182</v>
      </c>
      <c r="D7" s="26">
        <v>3358682</v>
      </c>
    </row>
    <row r="8" spans="1:4" ht="14.25">
      <c r="A8" s="27" t="s">
        <v>262</v>
      </c>
      <c r="B8" s="28">
        <v>1880441</v>
      </c>
      <c r="C8" s="28">
        <v>2641545</v>
      </c>
      <c r="D8" s="29">
        <v>4521986</v>
      </c>
    </row>
    <row r="9" spans="1:4" ht="14.25">
      <c r="A9" s="24" t="s">
        <v>263</v>
      </c>
      <c r="B9" s="25">
        <v>2078207</v>
      </c>
      <c r="C9" s="25">
        <v>2810901</v>
      </c>
      <c r="D9" s="26">
        <v>4889108</v>
      </c>
    </row>
    <row r="10" spans="1:4" ht="14.25">
      <c r="A10" s="27" t="s">
        <v>264</v>
      </c>
      <c r="B10" s="28">
        <v>1431192</v>
      </c>
      <c r="C10" s="28">
        <v>2158078</v>
      </c>
      <c r="D10" s="29">
        <v>3589270</v>
      </c>
    </row>
    <row r="11" spans="1:4" ht="14.25">
      <c r="A11" s="24" t="s">
        <v>265</v>
      </c>
      <c r="B11" s="25">
        <v>119533</v>
      </c>
      <c r="C11" s="25">
        <v>271494</v>
      </c>
      <c r="D11" s="26">
        <v>391027</v>
      </c>
    </row>
    <row r="12" spans="1:4" ht="15" thickBot="1">
      <c r="A12" s="166" t="s">
        <v>107</v>
      </c>
      <c r="B12" s="29">
        <v>7609058</v>
      </c>
      <c r="C12" s="29">
        <v>11173596</v>
      </c>
      <c r="D12" s="29">
        <v>18782654</v>
      </c>
    </row>
    <row r="13" spans="1:4" ht="14.25">
      <c r="A13" s="209" t="s">
        <v>252</v>
      </c>
      <c r="B13" s="209"/>
      <c r="C13" s="209"/>
      <c r="D13" s="209"/>
    </row>
    <row r="16" spans="1:8" ht="14.25">
      <c r="A16" s="385" t="s">
        <v>266</v>
      </c>
      <c r="B16" s="385"/>
      <c r="C16" s="385"/>
      <c r="D16" s="385"/>
      <c r="E16" s="385"/>
      <c r="F16" s="385"/>
      <c r="G16" s="385"/>
      <c r="H16" s="385"/>
    </row>
    <row r="17" spans="1:8" ht="15" thickBot="1">
      <c r="A17" s="386" t="s">
        <v>254</v>
      </c>
      <c r="B17" s="386"/>
      <c r="C17" s="386"/>
      <c r="D17" s="386"/>
      <c r="E17" s="386"/>
      <c r="F17" s="386"/>
      <c r="G17" s="386"/>
      <c r="H17" s="386"/>
    </row>
    <row r="18" spans="1:8" ht="14.25">
      <c r="A18" s="382" t="s">
        <v>255</v>
      </c>
      <c r="B18" s="384" t="s">
        <v>256</v>
      </c>
      <c r="C18" s="384"/>
      <c r="D18" s="384"/>
      <c r="E18" s="209"/>
      <c r="F18" s="209"/>
      <c r="G18" s="209"/>
      <c r="H18" s="209"/>
    </row>
    <row r="19" spans="1:4" ht="15" thickBot="1">
      <c r="A19" s="383"/>
      <c r="B19" s="23" t="s">
        <v>257</v>
      </c>
      <c r="C19" s="23" t="s">
        <v>258</v>
      </c>
      <c r="D19" s="23" t="s">
        <v>205</v>
      </c>
    </row>
    <row r="20" spans="1:4" ht="14.25">
      <c r="A20" s="165" t="s">
        <v>267</v>
      </c>
      <c r="B20" s="25">
        <v>27667</v>
      </c>
      <c r="C20" s="25">
        <v>25662</v>
      </c>
      <c r="D20" s="26">
        <v>53329</v>
      </c>
    </row>
    <row r="21" spans="1:4" ht="14.25">
      <c r="A21" s="162" t="s">
        <v>268</v>
      </c>
      <c r="B21" s="28">
        <v>105128</v>
      </c>
      <c r="C21" s="28">
        <v>95314</v>
      </c>
      <c r="D21" s="29">
        <v>200442</v>
      </c>
    </row>
    <row r="22" spans="1:4" ht="14.25">
      <c r="A22" s="165" t="s">
        <v>269</v>
      </c>
      <c r="B22" s="25">
        <v>89550</v>
      </c>
      <c r="C22" s="25">
        <v>77910</v>
      </c>
      <c r="D22" s="26">
        <v>167460</v>
      </c>
    </row>
    <row r="23" spans="1:4" ht="14.25">
      <c r="A23" s="162" t="s">
        <v>270</v>
      </c>
      <c r="B23" s="28">
        <v>141253</v>
      </c>
      <c r="C23" s="28">
        <v>121020</v>
      </c>
      <c r="D23" s="29">
        <v>262273</v>
      </c>
    </row>
    <row r="24" spans="1:4" ht="14.25">
      <c r="A24" s="165" t="s">
        <v>271</v>
      </c>
      <c r="B24" s="25">
        <v>262357</v>
      </c>
      <c r="C24" s="25">
        <v>226896</v>
      </c>
      <c r="D24" s="26">
        <v>489253</v>
      </c>
    </row>
    <row r="25" spans="1:4" ht="14.25">
      <c r="A25" s="162" t="s">
        <v>272</v>
      </c>
      <c r="B25" s="28">
        <v>194115</v>
      </c>
      <c r="C25" s="28">
        <v>168900</v>
      </c>
      <c r="D25" s="29">
        <v>363015</v>
      </c>
    </row>
    <row r="26" spans="1:4" ht="14.25">
      <c r="A26" s="165" t="s">
        <v>273</v>
      </c>
      <c r="B26" s="25">
        <v>519765</v>
      </c>
      <c r="C26" s="25">
        <v>469411</v>
      </c>
      <c r="D26" s="26">
        <v>989176</v>
      </c>
    </row>
    <row r="27" spans="1:4" ht="14.25">
      <c r="A27" s="162" t="s">
        <v>274</v>
      </c>
      <c r="B27" s="28">
        <v>687119</v>
      </c>
      <c r="C27" s="28">
        <v>668547</v>
      </c>
      <c r="D27" s="29">
        <v>1355666</v>
      </c>
    </row>
    <row r="28" spans="1:4" ht="14.25">
      <c r="A28" s="165" t="s">
        <v>275</v>
      </c>
      <c r="B28" s="164">
        <v>3397</v>
      </c>
      <c r="C28" s="164">
        <v>3601</v>
      </c>
      <c r="D28" s="163">
        <v>6998</v>
      </c>
    </row>
    <row r="29" spans="1:4" ht="14.25">
      <c r="A29" s="162" t="s">
        <v>276</v>
      </c>
      <c r="B29" s="161">
        <v>13750</v>
      </c>
      <c r="C29" s="161">
        <v>23040</v>
      </c>
      <c r="D29" s="160">
        <v>36790</v>
      </c>
    </row>
    <row r="30" spans="1:4" ht="15" thickBot="1">
      <c r="A30" s="159" t="s">
        <v>107</v>
      </c>
      <c r="B30" s="26">
        <v>2044101</v>
      </c>
      <c r="C30" s="26">
        <v>1880301</v>
      </c>
      <c r="D30" s="26">
        <v>3924402</v>
      </c>
    </row>
    <row r="31" spans="1:4" ht="14.25">
      <c r="A31" s="209" t="s">
        <v>252</v>
      </c>
      <c r="B31" s="209"/>
      <c r="C31" s="209"/>
      <c r="D31" s="209"/>
    </row>
  </sheetData>
  <sheetProtection/>
  <mergeCells count="8">
    <mergeCell ref="A18:A19"/>
    <mergeCell ref="B18:D18"/>
    <mergeCell ref="A1:H1"/>
    <mergeCell ref="A2:H2"/>
    <mergeCell ref="A3:A4"/>
    <mergeCell ref="B3:D3"/>
    <mergeCell ref="A16:H16"/>
    <mergeCell ref="A17:H1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H13"/>
  <sheetViews>
    <sheetView zoomScalePageLayoutView="0" workbookViewId="0" topLeftCell="A1">
      <selection activeCell="J16" sqref="J16"/>
    </sheetView>
  </sheetViews>
  <sheetFormatPr defaultColWidth="11.421875" defaultRowHeight="15"/>
  <sheetData>
    <row r="1" spans="1:8" ht="14.25" customHeight="1">
      <c r="A1" s="371" t="s">
        <v>277</v>
      </c>
      <c r="B1" s="371"/>
      <c r="C1" s="371"/>
      <c r="D1" s="371"/>
      <c r="E1" s="371"/>
      <c r="F1" s="371"/>
      <c r="G1" s="371"/>
      <c r="H1" s="371"/>
    </row>
    <row r="2" spans="1:8" ht="14.25" customHeight="1">
      <c r="A2" s="387" t="s">
        <v>278</v>
      </c>
      <c r="B2" s="387"/>
      <c r="C2" s="387"/>
      <c r="D2" s="387"/>
      <c r="E2" s="387"/>
      <c r="F2" s="387"/>
      <c r="G2" s="387"/>
      <c r="H2" s="387"/>
    </row>
    <row r="3" spans="1:8" ht="15" customHeight="1" thickBot="1">
      <c r="A3" s="377" t="s">
        <v>237</v>
      </c>
      <c r="B3" s="379" t="s">
        <v>279</v>
      </c>
      <c r="C3" s="379"/>
      <c r="D3" s="379"/>
      <c r="E3" s="203"/>
      <c r="F3" s="389" t="s">
        <v>280</v>
      </c>
      <c r="G3" s="389"/>
      <c r="H3" s="389"/>
    </row>
    <row r="4" spans="1:8" ht="15" thickBot="1">
      <c r="A4" s="388"/>
      <c r="B4" s="32" t="s">
        <v>242</v>
      </c>
      <c r="C4" s="32" t="s">
        <v>243</v>
      </c>
      <c r="D4" s="32" t="s">
        <v>241</v>
      </c>
      <c r="E4" s="202"/>
      <c r="F4" s="32" t="s">
        <v>242</v>
      </c>
      <c r="G4" s="32" t="s">
        <v>243</v>
      </c>
      <c r="H4" s="32" t="s">
        <v>241</v>
      </c>
    </row>
    <row r="5" spans="1:8" ht="14.25">
      <c r="A5" s="156" t="s">
        <v>244</v>
      </c>
      <c r="B5" s="30">
        <v>960133</v>
      </c>
      <c r="C5" s="30">
        <v>903056</v>
      </c>
      <c r="D5" s="31">
        <v>1863189</v>
      </c>
      <c r="E5" s="30"/>
      <c r="F5" s="30">
        <v>7070</v>
      </c>
      <c r="G5" s="30">
        <v>7510</v>
      </c>
      <c r="H5" s="31">
        <v>14580</v>
      </c>
    </row>
    <row r="6" spans="1:8" ht="14.25">
      <c r="A6" s="153" t="s">
        <v>245</v>
      </c>
      <c r="B6" s="15">
        <v>334147</v>
      </c>
      <c r="C6" s="15">
        <v>472363</v>
      </c>
      <c r="D6" s="16">
        <v>806510</v>
      </c>
      <c r="E6" s="15"/>
      <c r="F6" s="15">
        <v>1315</v>
      </c>
      <c r="G6" s="15">
        <v>220077</v>
      </c>
      <c r="H6" s="16">
        <v>221392</v>
      </c>
    </row>
    <row r="7" spans="1:8" ht="14.25">
      <c r="A7" s="156" t="s">
        <v>246</v>
      </c>
      <c r="B7" s="30">
        <v>540342</v>
      </c>
      <c r="C7" s="30">
        <v>868253</v>
      </c>
      <c r="D7" s="31">
        <v>1408595</v>
      </c>
      <c r="E7" s="30"/>
      <c r="F7" s="30">
        <v>2363</v>
      </c>
      <c r="G7" s="30">
        <v>545845</v>
      </c>
      <c r="H7" s="31">
        <v>548208</v>
      </c>
    </row>
    <row r="8" spans="1:8" ht="14.25">
      <c r="A8" s="153" t="s">
        <v>247</v>
      </c>
      <c r="B8" s="15">
        <v>1040847</v>
      </c>
      <c r="C8" s="15">
        <v>1182906</v>
      </c>
      <c r="D8" s="16">
        <v>2223753</v>
      </c>
      <c r="E8" s="15"/>
      <c r="F8" s="15">
        <v>506</v>
      </c>
      <c r="G8" s="15">
        <v>70401</v>
      </c>
      <c r="H8" s="16">
        <v>70907</v>
      </c>
    </row>
    <row r="9" spans="1:8" ht="14.25">
      <c r="A9" s="156" t="s">
        <v>248</v>
      </c>
      <c r="B9" s="30">
        <v>1704910</v>
      </c>
      <c r="C9" s="30">
        <v>1816528</v>
      </c>
      <c r="D9" s="31">
        <v>3521438</v>
      </c>
      <c r="E9" s="30"/>
      <c r="F9" s="30">
        <v>293</v>
      </c>
      <c r="G9" s="30">
        <v>26101</v>
      </c>
      <c r="H9" s="31">
        <v>26394</v>
      </c>
    </row>
    <row r="10" spans="1:8" ht="14.25">
      <c r="A10" s="153" t="s">
        <v>249</v>
      </c>
      <c r="B10" s="15">
        <v>1536689</v>
      </c>
      <c r="C10" s="15">
        <v>2075214</v>
      </c>
      <c r="D10" s="16">
        <v>3611903</v>
      </c>
      <c r="E10" s="15"/>
      <c r="F10" s="15">
        <v>123</v>
      </c>
      <c r="G10" s="15">
        <v>3005</v>
      </c>
      <c r="H10" s="16">
        <v>3128</v>
      </c>
    </row>
    <row r="11" spans="1:8" ht="14.25">
      <c r="A11" s="156" t="s">
        <v>250</v>
      </c>
      <c r="B11" s="30">
        <v>142461</v>
      </c>
      <c r="C11" s="30">
        <v>343423</v>
      </c>
      <c r="D11" s="31">
        <v>485884</v>
      </c>
      <c r="E11" s="30"/>
      <c r="F11" s="30">
        <v>14</v>
      </c>
      <c r="G11" s="30">
        <v>169</v>
      </c>
      <c r="H11" s="31">
        <v>183</v>
      </c>
    </row>
    <row r="12" spans="1:8" ht="15" thickBot="1">
      <c r="A12" s="167" t="s">
        <v>251</v>
      </c>
      <c r="B12" s="16">
        <v>6259529</v>
      </c>
      <c r="C12" s="16">
        <v>7661743</v>
      </c>
      <c r="D12" s="16">
        <v>13921272</v>
      </c>
      <c r="E12" s="16"/>
      <c r="F12" s="16">
        <v>11684</v>
      </c>
      <c r="G12" s="16">
        <v>873108</v>
      </c>
      <c r="H12" s="16">
        <v>884792</v>
      </c>
    </row>
    <row r="13" spans="1:8" ht="14.25" customHeight="1">
      <c r="A13" s="390" t="s">
        <v>252</v>
      </c>
      <c r="B13" s="390"/>
      <c r="C13" s="390"/>
      <c r="D13" s="390"/>
      <c r="E13" s="390"/>
      <c r="F13" s="390"/>
      <c r="G13" s="390"/>
      <c r="H13" s="390"/>
    </row>
  </sheetData>
  <sheetProtection/>
  <mergeCells count="6">
    <mergeCell ref="A1:H1"/>
    <mergeCell ref="A2:H2"/>
    <mergeCell ref="A3:A4"/>
    <mergeCell ref="B3:D3"/>
    <mergeCell ref="F3:H3"/>
    <mergeCell ref="A13:H1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J35"/>
  <sheetViews>
    <sheetView zoomScalePageLayoutView="0" workbookViewId="0" topLeftCell="A1">
      <selection activeCell="F38" sqref="F38"/>
    </sheetView>
  </sheetViews>
  <sheetFormatPr defaultColWidth="11.421875" defaultRowHeight="15"/>
  <cols>
    <col min="1" max="1" width="28.140625" style="2" customWidth="1"/>
    <col min="2" max="2" width="15.7109375" style="2" customWidth="1"/>
    <col min="3" max="4" width="11.421875" style="2" customWidth="1"/>
    <col min="5" max="5" width="14.421875" style="2" customWidth="1"/>
    <col min="6" max="16384" width="11.421875" style="2" customWidth="1"/>
  </cols>
  <sheetData>
    <row r="1" spans="1:10" ht="15" customHeight="1">
      <c r="A1" s="371" t="s">
        <v>281</v>
      </c>
      <c r="B1" s="371"/>
      <c r="C1" s="371"/>
      <c r="D1" s="371"/>
      <c r="E1" s="371"/>
      <c r="F1" s="371"/>
      <c r="G1" s="371"/>
      <c r="H1" s="371"/>
      <c r="I1" s="371"/>
      <c r="J1" s="371"/>
    </row>
    <row r="2" spans="1:10" ht="15" customHeight="1">
      <c r="A2" s="387" t="s">
        <v>282</v>
      </c>
      <c r="B2" s="387"/>
      <c r="C2" s="387"/>
      <c r="D2" s="387"/>
      <c r="E2" s="387"/>
      <c r="F2" s="387"/>
      <c r="G2" s="387"/>
      <c r="H2" s="387"/>
      <c r="I2" s="387"/>
      <c r="J2" s="387"/>
    </row>
    <row r="3" spans="1:10" ht="15" thickBot="1">
      <c r="A3" s="377" t="s">
        <v>283</v>
      </c>
      <c r="B3" s="393" t="s">
        <v>284</v>
      </c>
      <c r="C3" s="393"/>
      <c r="D3" s="393"/>
      <c r="E3" s="393"/>
      <c r="F3" s="33"/>
      <c r="G3" s="393" t="s">
        <v>285</v>
      </c>
      <c r="H3" s="393"/>
      <c r="I3" s="393"/>
      <c r="J3" s="393"/>
    </row>
    <row r="4" spans="1:10" ht="15" customHeight="1">
      <c r="A4" s="377"/>
      <c r="B4" s="391" t="s">
        <v>286</v>
      </c>
      <c r="C4" s="391" t="s">
        <v>287</v>
      </c>
      <c r="D4" s="391" t="s">
        <v>288</v>
      </c>
      <c r="E4" s="391" t="s">
        <v>241</v>
      </c>
      <c r="F4" s="201"/>
      <c r="G4" s="391" t="s">
        <v>286</v>
      </c>
      <c r="H4" s="391" t="s">
        <v>287</v>
      </c>
      <c r="I4" s="391" t="s">
        <v>288</v>
      </c>
      <c r="J4" s="391" t="s">
        <v>241</v>
      </c>
    </row>
    <row r="5" spans="1:10" ht="14.25">
      <c r="A5" s="377"/>
      <c r="B5" s="380"/>
      <c r="C5" s="380"/>
      <c r="D5" s="392"/>
      <c r="E5" s="392"/>
      <c r="F5" s="201"/>
      <c r="G5" s="380"/>
      <c r="H5" s="380"/>
      <c r="I5" s="392"/>
      <c r="J5" s="392"/>
    </row>
    <row r="6" spans="1:10" ht="15" thickBot="1">
      <c r="A6" s="388"/>
      <c r="B6" s="379"/>
      <c r="C6" s="379"/>
      <c r="D6" s="379"/>
      <c r="E6" s="379"/>
      <c r="F6" s="204"/>
      <c r="G6" s="379"/>
      <c r="H6" s="379"/>
      <c r="I6" s="379"/>
      <c r="J6" s="379"/>
    </row>
    <row r="7" spans="1:10" ht="14.25">
      <c r="A7" s="34" t="s">
        <v>85</v>
      </c>
      <c r="B7" s="18">
        <v>280798</v>
      </c>
      <c r="C7" s="18">
        <v>103467</v>
      </c>
      <c r="D7" s="18">
        <v>8609</v>
      </c>
      <c r="E7" s="19">
        <v>392874</v>
      </c>
      <c r="F7" s="35"/>
      <c r="G7" s="18">
        <v>53668</v>
      </c>
      <c r="H7" s="36">
        <v>12399</v>
      </c>
      <c r="I7" s="35">
        <v>79</v>
      </c>
      <c r="J7" s="19">
        <v>66146</v>
      </c>
    </row>
    <row r="8" spans="1:10" ht="14.25">
      <c r="A8" s="34" t="s">
        <v>86</v>
      </c>
      <c r="B8" s="18">
        <v>875319</v>
      </c>
      <c r="C8" s="18">
        <v>115147</v>
      </c>
      <c r="D8" s="18">
        <v>16600</v>
      </c>
      <c r="E8" s="19">
        <v>1007066</v>
      </c>
      <c r="F8" s="17"/>
      <c r="G8" s="18">
        <v>190330</v>
      </c>
      <c r="H8" s="37">
        <v>20345</v>
      </c>
      <c r="I8" s="17">
        <v>58</v>
      </c>
      <c r="J8" s="19">
        <v>210733</v>
      </c>
    </row>
    <row r="9" spans="1:10" ht="14.25">
      <c r="A9" s="34" t="s">
        <v>87</v>
      </c>
      <c r="B9" s="18">
        <v>651592</v>
      </c>
      <c r="C9" s="18">
        <v>100187</v>
      </c>
      <c r="D9" s="18">
        <v>15594</v>
      </c>
      <c r="E9" s="19">
        <v>767373</v>
      </c>
      <c r="F9" s="17"/>
      <c r="G9" s="18">
        <v>162300</v>
      </c>
      <c r="H9" s="37">
        <v>14236</v>
      </c>
      <c r="I9" s="17">
        <v>327</v>
      </c>
      <c r="J9" s="19">
        <v>176863</v>
      </c>
    </row>
    <row r="10" spans="1:10" ht="15" thickBot="1">
      <c r="A10" s="22" t="s">
        <v>289</v>
      </c>
      <c r="B10" s="38">
        <v>1807709</v>
      </c>
      <c r="C10" s="38">
        <v>318801</v>
      </c>
      <c r="D10" s="38">
        <v>40803</v>
      </c>
      <c r="E10" s="38">
        <v>2167313</v>
      </c>
      <c r="F10" s="22"/>
      <c r="G10" s="38">
        <v>406298</v>
      </c>
      <c r="H10" s="39">
        <v>46980</v>
      </c>
      <c r="I10" s="39">
        <v>464</v>
      </c>
      <c r="J10" s="38">
        <v>453742</v>
      </c>
    </row>
    <row r="11" spans="1:10" ht="14.25">
      <c r="A11" s="34" t="s">
        <v>88</v>
      </c>
      <c r="B11" s="18">
        <v>482359</v>
      </c>
      <c r="C11" s="18">
        <v>132915</v>
      </c>
      <c r="D11" s="18">
        <v>14915</v>
      </c>
      <c r="E11" s="19">
        <v>630189</v>
      </c>
      <c r="F11" s="35"/>
      <c r="G11" s="18">
        <v>116679</v>
      </c>
      <c r="H11" s="36">
        <v>13952</v>
      </c>
      <c r="I11" s="35">
        <v>68</v>
      </c>
      <c r="J11" s="19">
        <v>130699</v>
      </c>
    </row>
    <row r="12" spans="1:10" ht="14.25">
      <c r="A12" s="34" t="s">
        <v>89</v>
      </c>
      <c r="B12" s="18">
        <v>1045482</v>
      </c>
      <c r="C12" s="18">
        <v>101156</v>
      </c>
      <c r="D12" s="18">
        <v>30022</v>
      </c>
      <c r="E12" s="19">
        <v>1176660</v>
      </c>
      <c r="F12" s="17"/>
      <c r="G12" s="18">
        <v>233581</v>
      </c>
      <c r="H12" s="37">
        <v>22729</v>
      </c>
      <c r="I12" s="17">
        <v>150</v>
      </c>
      <c r="J12" s="19">
        <v>256460</v>
      </c>
    </row>
    <row r="13" spans="1:10" ht="14.25">
      <c r="A13" s="34" t="s">
        <v>290</v>
      </c>
      <c r="B13" s="18">
        <v>884784</v>
      </c>
      <c r="C13" s="18">
        <v>187734</v>
      </c>
      <c r="D13" s="18">
        <v>19993</v>
      </c>
      <c r="E13" s="19">
        <v>1092511</v>
      </c>
      <c r="F13" s="17"/>
      <c r="G13" s="18">
        <v>207126</v>
      </c>
      <c r="H13" s="37">
        <v>45076</v>
      </c>
      <c r="I13" s="37">
        <v>175</v>
      </c>
      <c r="J13" s="19">
        <v>252377</v>
      </c>
    </row>
    <row r="14" spans="1:10" ht="14.25">
      <c r="A14" s="34" t="s">
        <v>90</v>
      </c>
      <c r="B14" s="18">
        <v>865959</v>
      </c>
      <c r="C14" s="18">
        <v>91441</v>
      </c>
      <c r="D14" s="18">
        <v>27165</v>
      </c>
      <c r="E14" s="19">
        <v>984565</v>
      </c>
      <c r="F14" s="17"/>
      <c r="G14" s="18">
        <v>193709</v>
      </c>
      <c r="H14" s="37">
        <v>29334</v>
      </c>
      <c r="I14" s="17">
        <v>608</v>
      </c>
      <c r="J14" s="19">
        <v>223651</v>
      </c>
    </row>
    <row r="15" spans="1:10" ht="14.25">
      <c r="A15" s="34" t="s">
        <v>91</v>
      </c>
      <c r="B15" s="18">
        <v>135838</v>
      </c>
      <c r="C15" s="18">
        <v>92898</v>
      </c>
      <c r="D15" s="20">
        <v>4838</v>
      </c>
      <c r="E15" s="19">
        <v>233574</v>
      </c>
      <c r="F15" s="17"/>
      <c r="G15" s="18">
        <v>23416</v>
      </c>
      <c r="H15" s="37">
        <v>7436</v>
      </c>
      <c r="I15" s="17">
        <v>13</v>
      </c>
      <c r="J15" s="19">
        <v>30865</v>
      </c>
    </row>
    <row r="16" spans="1:10" ht="14.25">
      <c r="A16" s="34" t="s">
        <v>291</v>
      </c>
      <c r="B16" s="18">
        <v>1120267</v>
      </c>
      <c r="C16" s="18">
        <v>128664</v>
      </c>
      <c r="D16" s="18">
        <v>28823</v>
      </c>
      <c r="E16" s="19">
        <v>1277754</v>
      </c>
      <c r="F16" s="17"/>
      <c r="G16" s="18">
        <v>249259</v>
      </c>
      <c r="H16" s="37">
        <v>31965</v>
      </c>
      <c r="I16" s="17">
        <v>122</v>
      </c>
      <c r="J16" s="19">
        <v>281346</v>
      </c>
    </row>
    <row r="17" spans="1:10" ht="14.25">
      <c r="A17" s="34" t="s">
        <v>292</v>
      </c>
      <c r="B17" s="18">
        <v>853212</v>
      </c>
      <c r="C17" s="18">
        <v>76196</v>
      </c>
      <c r="D17" s="18">
        <v>24831</v>
      </c>
      <c r="E17" s="19">
        <v>954239</v>
      </c>
      <c r="F17" s="17"/>
      <c r="G17" s="18">
        <v>175405</v>
      </c>
      <c r="H17" s="37">
        <v>17489</v>
      </c>
      <c r="I17" s="17">
        <v>482</v>
      </c>
      <c r="J17" s="19">
        <v>193376</v>
      </c>
    </row>
    <row r="18" spans="1:10" ht="14.25">
      <c r="A18" s="34" t="s">
        <v>93</v>
      </c>
      <c r="B18" s="18">
        <v>839804</v>
      </c>
      <c r="C18" s="18">
        <v>134013</v>
      </c>
      <c r="D18" s="18">
        <v>19989</v>
      </c>
      <c r="E18" s="19">
        <v>993806</v>
      </c>
      <c r="F18" s="17"/>
      <c r="G18" s="18">
        <v>170695</v>
      </c>
      <c r="H18" s="37">
        <v>25486</v>
      </c>
      <c r="I18" s="37">
        <v>55</v>
      </c>
      <c r="J18" s="19">
        <v>196236</v>
      </c>
    </row>
    <row r="19" spans="1:10" ht="14.25">
      <c r="A19" s="34" t="s">
        <v>94</v>
      </c>
      <c r="B19" s="18">
        <v>636171</v>
      </c>
      <c r="C19" s="18">
        <v>54114</v>
      </c>
      <c r="D19" s="18">
        <v>14869</v>
      </c>
      <c r="E19" s="19">
        <v>705154</v>
      </c>
      <c r="F19" s="17"/>
      <c r="G19" s="18">
        <v>142464</v>
      </c>
      <c r="H19" s="37">
        <v>7160</v>
      </c>
      <c r="I19" s="17">
        <v>44</v>
      </c>
      <c r="J19" s="19">
        <v>149668</v>
      </c>
    </row>
    <row r="20" spans="1:10" ht="14.25">
      <c r="A20" s="34" t="s">
        <v>96</v>
      </c>
      <c r="B20" s="18">
        <v>664642</v>
      </c>
      <c r="C20" s="18">
        <v>147913</v>
      </c>
      <c r="D20" s="18">
        <v>17887</v>
      </c>
      <c r="E20" s="19">
        <v>830442</v>
      </c>
      <c r="F20" s="17"/>
      <c r="G20" s="18">
        <v>136939</v>
      </c>
      <c r="H20" s="37">
        <v>23767</v>
      </c>
      <c r="I20" s="17">
        <v>108</v>
      </c>
      <c r="J20" s="19">
        <v>160814</v>
      </c>
    </row>
    <row r="21" spans="1:10" ht="14.25">
      <c r="A21" s="34" t="s">
        <v>105</v>
      </c>
      <c r="B21" s="18">
        <v>724783</v>
      </c>
      <c r="C21" s="18">
        <v>66743</v>
      </c>
      <c r="D21" s="18">
        <v>27850</v>
      </c>
      <c r="E21" s="19">
        <v>819376</v>
      </c>
      <c r="F21" s="17"/>
      <c r="G21" s="18">
        <v>159782</v>
      </c>
      <c r="H21" s="37">
        <v>10829</v>
      </c>
      <c r="I21" s="17">
        <v>250</v>
      </c>
      <c r="J21" s="19">
        <v>170861</v>
      </c>
    </row>
    <row r="22" spans="1:10" ht="15" thickBot="1">
      <c r="A22" s="22" t="s">
        <v>293</v>
      </c>
      <c r="B22" s="38">
        <v>8253301</v>
      </c>
      <c r="C22" s="38">
        <v>1213787</v>
      </c>
      <c r="D22" s="38">
        <v>231182</v>
      </c>
      <c r="E22" s="38">
        <v>9698270</v>
      </c>
      <c r="F22" s="22"/>
      <c r="G22" s="38">
        <v>1809055</v>
      </c>
      <c r="H22" s="39">
        <v>235223</v>
      </c>
      <c r="I22" s="39">
        <v>2075</v>
      </c>
      <c r="J22" s="38">
        <v>2046353</v>
      </c>
    </row>
    <row r="23" spans="1:10" ht="14.25">
      <c r="A23" s="34" t="s">
        <v>95</v>
      </c>
      <c r="B23" s="18">
        <v>513642</v>
      </c>
      <c r="C23" s="18">
        <v>38403</v>
      </c>
      <c r="D23" s="18">
        <v>5620</v>
      </c>
      <c r="E23" s="19">
        <v>557665</v>
      </c>
      <c r="F23" s="35"/>
      <c r="G23" s="18">
        <v>88820</v>
      </c>
      <c r="H23" s="36">
        <v>7590</v>
      </c>
      <c r="I23" s="35">
        <v>14</v>
      </c>
      <c r="J23" s="19">
        <v>96424</v>
      </c>
    </row>
    <row r="24" spans="1:10" ht="14.25">
      <c r="A24" s="34" t="s">
        <v>97</v>
      </c>
      <c r="B24" s="18">
        <v>454046</v>
      </c>
      <c r="C24" s="18">
        <v>72610</v>
      </c>
      <c r="D24" s="18">
        <v>6957</v>
      </c>
      <c r="E24" s="19">
        <v>533613</v>
      </c>
      <c r="F24" s="17"/>
      <c r="G24" s="18">
        <v>94483</v>
      </c>
      <c r="H24" s="37">
        <v>5787</v>
      </c>
      <c r="I24" s="17">
        <v>53</v>
      </c>
      <c r="J24" s="19">
        <v>100323</v>
      </c>
    </row>
    <row r="25" spans="1:10" ht="14.25">
      <c r="A25" s="34" t="s">
        <v>98</v>
      </c>
      <c r="B25" s="18">
        <v>640258</v>
      </c>
      <c r="C25" s="18">
        <v>57182</v>
      </c>
      <c r="D25" s="18">
        <v>6378</v>
      </c>
      <c r="E25" s="19">
        <v>703818</v>
      </c>
      <c r="F25" s="17"/>
      <c r="G25" s="18">
        <v>114796</v>
      </c>
      <c r="H25" s="37">
        <v>7156</v>
      </c>
      <c r="I25" s="17">
        <v>15</v>
      </c>
      <c r="J25" s="19">
        <v>121967</v>
      </c>
    </row>
    <row r="26" spans="1:10" ht="14.25">
      <c r="A26" s="34" t="s">
        <v>294</v>
      </c>
      <c r="B26" s="18">
        <v>702476</v>
      </c>
      <c r="C26" s="18">
        <v>63815</v>
      </c>
      <c r="D26" s="18">
        <v>12289</v>
      </c>
      <c r="E26" s="19">
        <v>778580</v>
      </c>
      <c r="F26" s="17"/>
      <c r="G26" s="18">
        <v>142999</v>
      </c>
      <c r="H26" s="37">
        <v>17773</v>
      </c>
      <c r="I26" s="17">
        <v>67</v>
      </c>
      <c r="J26" s="19">
        <v>160839</v>
      </c>
    </row>
    <row r="27" spans="1:10" ht="14.25">
      <c r="A27" s="34" t="s">
        <v>100</v>
      </c>
      <c r="B27" s="18">
        <v>631131</v>
      </c>
      <c r="C27" s="18">
        <v>57659</v>
      </c>
      <c r="D27" s="18">
        <v>13089</v>
      </c>
      <c r="E27" s="19">
        <v>701879</v>
      </c>
      <c r="F27" s="17"/>
      <c r="G27" s="18">
        <v>158460</v>
      </c>
      <c r="H27" s="37">
        <v>10897</v>
      </c>
      <c r="I27" s="17">
        <v>62</v>
      </c>
      <c r="J27" s="19">
        <v>169419</v>
      </c>
    </row>
    <row r="28" spans="1:10" ht="14.25">
      <c r="A28" s="34" t="s">
        <v>101</v>
      </c>
      <c r="B28" s="18">
        <v>929368</v>
      </c>
      <c r="C28" s="18">
        <v>76773</v>
      </c>
      <c r="D28" s="18">
        <v>17191</v>
      </c>
      <c r="E28" s="19">
        <v>1023332</v>
      </c>
      <c r="F28" s="17"/>
      <c r="G28" s="18">
        <v>204861</v>
      </c>
      <c r="H28" s="37">
        <v>17062</v>
      </c>
      <c r="I28" s="17">
        <v>27</v>
      </c>
      <c r="J28" s="19">
        <v>221950</v>
      </c>
    </row>
    <row r="29" spans="1:10" ht="14.25">
      <c r="A29" s="34" t="s">
        <v>102</v>
      </c>
      <c r="B29" s="18">
        <v>592786</v>
      </c>
      <c r="C29" s="18">
        <v>45029</v>
      </c>
      <c r="D29" s="18">
        <v>11631</v>
      </c>
      <c r="E29" s="19">
        <v>649446</v>
      </c>
      <c r="F29" s="17"/>
      <c r="G29" s="18">
        <v>148452</v>
      </c>
      <c r="H29" s="37">
        <v>8555</v>
      </c>
      <c r="I29" s="17">
        <v>138</v>
      </c>
      <c r="J29" s="19">
        <v>157145</v>
      </c>
    </row>
    <row r="30" spans="1:10" ht="14.25">
      <c r="A30" s="34" t="s">
        <v>103</v>
      </c>
      <c r="B30" s="18">
        <v>564087</v>
      </c>
      <c r="C30" s="18">
        <v>49888</v>
      </c>
      <c r="D30" s="18">
        <v>9591</v>
      </c>
      <c r="E30" s="19">
        <v>623566</v>
      </c>
      <c r="F30" s="17"/>
      <c r="G30" s="18">
        <v>138322</v>
      </c>
      <c r="H30" s="37">
        <v>9901</v>
      </c>
      <c r="I30" s="17">
        <v>266</v>
      </c>
      <c r="J30" s="19">
        <v>148489</v>
      </c>
    </row>
    <row r="31" spans="1:10" ht="14.25">
      <c r="A31" s="34" t="s">
        <v>104</v>
      </c>
      <c r="B31" s="18">
        <v>658625</v>
      </c>
      <c r="C31" s="18">
        <v>62738</v>
      </c>
      <c r="D31" s="18">
        <v>4486</v>
      </c>
      <c r="E31" s="19">
        <v>725849</v>
      </c>
      <c r="F31" s="17"/>
      <c r="G31" s="18">
        <v>105352</v>
      </c>
      <c r="H31" s="37">
        <v>7148</v>
      </c>
      <c r="I31" s="17">
        <v>32</v>
      </c>
      <c r="J31" s="19">
        <v>112532</v>
      </c>
    </row>
    <row r="32" spans="1:10" ht="14.25">
      <c r="A32" s="34" t="s">
        <v>106</v>
      </c>
      <c r="B32" s="18">
        <v>545498</v>
      </c>
      <c r="C32" s="18">
        <v>67416</v>
      </c>
      <c r="D32" s="18">
        <v>6409</v>
      </c>
      <c r="E32" s="19">
        <v>619323</v>
      </c>
      <c r="F32" s="17"/>
      <c r="G32" s="18">
        <v>130008</v>
      </c>
      <c r="H32" s="37">
        <v>5204</v>
      </c>
      <c r="I32" s="17">
        <v>7</v>
      </c>
      <c r="J32" s="19">
        <v>135219</v>
      </c>
    </row>
    <row r="33" spans="1:10" ht="15" thickBot="1">
      <c r="A33" s="22" t="s">
        <v>295</v>
      </c>
      <c r="B33" s="38">
        <v>6231917</v>
      </c>
      <c r="C33" s="38">
        <v>591513</v>
      </c>
      <c r="D33" s="38">
        <v>93641</v>
      </c>
      <c r="E33" s="38">
        <v>6917071</v>
      </c>
      <c r="F33" s="22"/>
      <c r="G33" s="38">
        <v>1326553</v>
      </c>
      <c r="H33" s="39">
        <v>97073</v>
      </c>
      <c r="I33" s="39">
        <v>681</v>
      </c>
      <c r="J33" s="38">
        <v>1424307</v>
      </c>
    </row>
    <row r="34" spans="1:10" ht="15" thickBot="1">
      <c r="A34" s="40" t="s">
        <v>107</v>
      </c>
      <c r="B34" s="41">
        <v>16292927</v>
      </c>
      <c r="C34" s="41">
        <v>2124101</v>
      </c>
      <c r="D34" s="41">
        <v>365626</v>
      </c>
      <c r="E34" s="41">
        <v>18782654</v>
      </c>
      <c r="F34" s="42"/>
      <c r="G34" s="41">
        <v>3541906</v>
      </c>
      <c r="H34" s="43">
        <v>379276</v>
      </c>
      <c r="I34" s="43">
        <v>3220</v>
      </c>
      <c r="J34" s="41">
        <v>3924402</v>
      </c>
    </row>
    <row r="35" spans="1:10" ht="14.25" customHeight="1">
      <c r="A35" s="390" t="s">
        <v>252</v>
      </c>
      <c r="B35" s="390"/>
      <c r="C35" s="390"/>
      <c r="D35" s="390"/>
      <c r="E35" s="390"/>
      <c r="F35" s="390"/>
      <c r="G35" s="390"/>
      <c r="H35" s="390"/>
      <c r="I35" s="390"/>
      <c r="J35" s="390"/>
    </row>
  </sheetData>
  <sheetProtection/>
  <mergeCells count="14">
    <mergeCell ref="A35:J35"/>
    <mergeCell ref="A3:A6"/>
    <mergeCell ref="B3:E3"/>
    <mergeCell ref="G3:J3"/>
    <mergeCell ref="B4:B6"/>
    <mergeCell ref="C4:C6"/>
    <mergeCell ref="D4:D6"/>
    <mergeCell ref="E4:E6"/>
    <mergeCell ref="G4:G6"/>
    <mergeCell ref="H4:H6"/>
    <mergeCell ref="I4:I6"/>
    <mergeCell ref="A1:J1"/>
    <mergeCell ref="A2:J2"/>
    <mergeCell ref="J4:J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J33"/>
  <sheetViews>
    <sheetView zoomScalePageLayoutView="0" workbookViewId="0" topLeftCell="A1">
      <selection activeCell="G40" sqref="G40"/>
    </sheetView>
  </sheetViews>
  <sheetFormatPr defaultColWidth="11.421875" defaultRowHeight="15"/>
  <cols>
    <col min="1" max="1" width="25.421875" style="2" customWidth="1"/>
    <col min="2" max="2" width="14.7109375" style="2" customWidth="1"/>
    <col min="3" max="4" width="11.421875" style="2" customWidth="1"/>
    <col min="5" max="5" width="14.28125" style="2" customWidth="1"/>
    <col min="6" max="6" width="11.421875" style="2" customWidth="1"/>
    <col min="7" max="7" width="15.140625" style="2" customWidth="1"/>
    <col min="8" max="11" width="11.421875" style="2" customWidth="1"/>
    <col min="12" max="12" width="24.140625" style="2" customWidth="1"/>
    <col min="13" max="16384" width="11.421875" style="2" customWidth="1"/>
  </cols>
  <sheetData>
    <row r="1" spans="1:10" ht="15" customHeight="1">
      <c r="A1" s="371" t="s">
        <v>296</v>
      </c>
      <c r="B1" s="371"/>
      <c r="C1" s="371"/>
      <c r="D1" s="371"/>
      <c r="E1" s="371"/>
      <c r="F1" s="371"/>
      <c r="G1" s="371"/>
      <c r="H1" s="371"/>
      <c r="I1" s="371"/>
      <c r="J1" s="371"/>
    </row>
    <row r="2" spans="1:10" ht="15" thickBot="1">
      <c r="A2" s="377" t="s">
        <v>283</v>
      </c>
      <c r="B2" s="393" t="s">
        <v>297</v>
      </c>
      <c r="C2" s="393"/>
      <c r="D2" s="393"/>
      <c r="E2" s="393"/>
      <c r="F2" s="33"/>
      <c r="G2" s="393" t="s">
        <v>298</v>
      </c>
      <c r="H2" s="393"/>
      <c r="I2" s="393"/>
      <c r="J2" s="393"/>
    </row>
    <row r="3" spans="1:10" ht="15" customHeight="1">
      <c r="A3" s="377"/>
      <c r="B3" s="391" t="s">
        <v>286</v>
      </c>
      <c r="C3" s="391" t="s">
        <v>287</v>
      </c>
      <c r="D3" s="391" t="s">
        <v>299</v>
      </c>
      <c r="E3" s="391" t="s">
        <v>241</v>
      </c>
      <c r="F3" s="380"/>
      <c r="G3" s="391" t="s">
        <v>286</v>
      </c>
      <c r="H3" s="391" t="s">
        <v>287</v>
      </c>
      <c r="I3" s="391" t="s">
        <v>299</v>
      </c>
      <c r="J3" s="391" t="s">
        <v>241</v>
      </c>
    </row>
    <row r="4" spans="1:10" ht="15" thickBot="1">
      <c r="A4" s="388"/>
      <c r="B4" s="379"/>
      <c r="C4" s="379"/>
      <c r="D4" s="379"/>
      <c r="E4" s="379"/>
      <c r="F4" s="379"/>
      <c r="G4" s="379"/>
      <c r="H4" s="379"/>
      <c r="I4" s="379"/>
      <c r="J4" s="379"/>
    </row>
    <row r="5" spans="1:10" ht="14.25">
      <c r="A5" s="34" t="s">
        <v>85</v>
      </c>
      <c r="B5" s="36">
        <v>232939</v>
      </c>
      <c r="C5" s="36">
        <v>79506</v>
      </c>
      <c r="D5" s="36">
        <v>18997</v>
      </c>
      <c r="E5" s="45">
        <v>331442</v>
      </c>
      <c r="F5" s="36"/>
      <c r="G5" s="36">
        <v>8219</v>
      </c>
      <c r="H5" s="18">
        <v>1779</v>
      </c>
      <c r="I5" s="18">
        <v>895</v>
      </c>
      <c r="J5" s="45">
        <v>10893</v>
      </c>
    </row>
    <row r="6" spans="1:10" ht="14.25">
      <c r="A6" s="34" t="s">
        <v>86</v>
      </c>
      <c r="B6" s="37">
        <v>685198</v>
      </c>
      <c r="C6" s="37">
        <v>115940</v>
      </c>
      <c r="D6" s="37">
        <v>14232</v>
      </c>
      <c r="E6" s="46">
        <v>815370</v>
      </c>
      <c r="F6" s="37"/>
      <c r="G6" s="37">
        <v>24773</v>
      </c>
      <c r="H6" s="18">
        <v>8004</v>
      </c>
      <c r="I6" s="18">
        <v>6732</v>
      </c>
      <c r="J6" s="46">
        <v>39509</v>
      </c>
    </row>
    <row r="7" spans="1:10" ht="14.25">
      <c r="A7" s="34" t="s">
        <v>87</v>
      </c>
      <c r="B7" s="37">
        <v>429973</v>
      </c>
      <c r="C7" s="37">
        <v>88050</v>
      </c>
      <c r="D7" s="37">
        <v>23021</v>
      </c>
      <c r="E7" s="46">
        <v>541044</v>
      </c>
      <c r="F7" s="37"/>
      <c r="G7" s="37">
        <v>21871</v>
      </c>
      <c r="H7" s="18">
        <v>11703</v>
      </c>
      <c r="I7" s="18">
        <v>6660</v>
      </c>
      <c r="J7" s="46">
        <v>40234</v>
      </c>
    </row>
    <row r="8" spans="1:10" ht="15" thickBot="1">
      <c r="A8" s="22" t="s">
        <v>289</v>
      </c>
      <c r="B8" s="39">
        <v>1348110</v>
      </c>
      <c r="C8" s="39">
        <v>283496</v>
      </c>
      <c r="D8" s="39">
        <v>56250</v>
      </c>
      <c r="E8" s="39">
        <v>1687856</v>
      </c>
      <c r="F8" s="39"/>
      <c r="G8" s="39">
        <v>54863</v>
      </c>
      <c r="H8" s="38">
        <v>21486</v>
      </c>
      <c r="I8" s="38">
        <v>14287</v>
      </c>
      <c r="J8" s="39">
        <v>90636</v>
      </c>
    </row>
    <row r="9" spans="1:10" ht="14.25">
      <c r="A9" s="34" t="s">
        <v>88</v>
      </c>
      <c r="B9" s="36">
        <v>356339</v>
      </c>
      <c r="C9" s="36">
        <v>102139</v>
      </c>
      <c r="D9" s="36">
        <v>12037</v>
      </c>
      <c r="E9" s="45">
        <v>470515</v>
      </c>
      <c r="F9" s="36"/>
      <c r="G9" s="36">
        <v>25172</v>
      </c>
      <c r="H9" s="18">
        <v>12644</v>
      </c>
      <c r="I9" s="18">
        <v>935</v>
      </c>
      <c r="J9" s="45">
        <v>38751</v>
      </c>
    </row>
    <row r="10" spans="1:10" ht="14.25">
      <c r="A10" s="34" t="s">
        <v>89</v>
      </c>
      <c r="B10" s="37">
        <v>544100</v>
      </c>
      <c r="C10" s="37">
        <v>217873</v>
      </c>
      <c r="D10" s="37">
        <v>24959</v>
      </c>
      <c r="E10" s="46">
        <v>786932</v>
      </c>
      <c r="F10" s="37"/>
      <c r="G10" s="37">
        <v>33034</v>
      </c>
      <c r="H10" s="18">
        <v>13841</v>
      </c>
      <c r="I10" s="18">
        <v>5802</v>
      </c>
      <c r="J10" s="46">
        <v>52677</v>
      </c>
    </row>
    <row r="11" spans="1:10" ht="14.25">
      <c r="A11" s="34" t="s">
        <v>290</v>
      </c>
      <c r="B11" s="37">
        <v>490244</v>
      </c>
      <c r="C11" s="37">
        <v>257656</v>
      </c>
      <c r="D11" s="37">
        <v>26086</v>
      </c>
      <c r="E11" s="46">
        <v>773986</v>
      </c>
      <c r="F11" s="37"/>
      <c r="G11" s="37">
        <v>36913</v>
      </c>
      <c r="H11" s="18">
        <v>15593</v>
      </c>
      <c r="I11" s="18">
        <v>4916</v>
      </c>
      <c r="J11" s="46">
        <v>57422</v>
      </c>
    </row>
    <row r="12" spans="1:10" ht="14.25">
      <c r="A12" s="34" t="s">
        <v>90</v>
      </c>
      <c r="B12" s="37">
        <v>463609</v>
      </c>
      <c r="C12" s="37">
        <v>195591</v>
      </c>
      <c r="D12" s="37">
        <v>14100</v>
      </c>
      <c r="E12" s="46">
        <v>673300</v>
      </c>
      <c r="F12" s="37"/>
      <c r="G12" s="37">
        <v>39106</v>
      </c>
      <c r="H12" s="18">
        <v>16653</v>
      </c>
      <c r="I12" s="18">
        <v>823</v>
      </c>
      <c r="J12" s="46">
        <v>56582</v>
      </c>
    </row>
    <row r="13" spans="1:10" ht="14.25">
      <c r="A13" s="34" t="s">
        <v>91</v>
      </c>
      <c r="B13" s="37">
        <v>125673</v>
      </c>
      <c r="C13" s="37">
        <v>77555</v>
      </c>
      <c r="D13" s="37">
        <v>6936</v>
      </c>
      <c r="E13" s="46">
        <v>210164</v>
      </c>
      <c r="F13" s="37"/>
      <c r="G13" s="37">
        <v>3575</v>
      </c>
      <c r="H13" s="18">
        <v>2875</v>
      </c>
      <c r="I13" s="18">
        <v>552</v>
      </c>
      <c r="J13" s="46">
        <v>7002</v>
      </c>
    </row>
    <row r="14" spans="1:10" ht="14.25">
      <c r="A14" s="34" t="s">
        <v>291</v>
      </c>
      <c r="B14" s="37">
        <v>602523</v>
      </c>
      <c r="C14" s="37">
        <v>231232</v>
      </c>
      <c r="D14" s="37">
        <v>48766</v>
      </c>
      <c r="E14" s="46">
        <v>882521</v>
      </c>
      <c r="F14" s="37"/>
      <c r="G14" s="37">
        <v>43944</v>
      </c>
      <c r="H14" s="18">
        <v>23136</v>
      </c>
      <c r="I14" s="18">
        <v>2848</v>
      </c>
      <c r="J14" s="46">
        <v>69928</v>
      </c>
    </row>
    <row r="15" spans="1:10" ht="14.25">
      <c r="A15" s="34" t="s">
        <v>292</v>
      </c>
      <c r="B15" s="37">
        <v>404590</v>
      </c>
      <c r="C15" s="37">
        <v>259221</v>
      </c>
      <c r="D15" s="37">
        <v>31721</v>
      </c>
      <c r="E15" s="46">
        <v>695532</v>
      </c>
      <c r="F15" s="37"/>
      <c r="G15" s="37">
        <v>24980</v>
      </c>
      <c r="H15" s="18">
        <v>13588</v>
      </c>
      <c r="I15" s="18">
        <v>7423</v>
      </c>
      <c r="J15" s="46">
        <v>45991</v>
      </c>
    </row>
    <row r="16" spans="1:10" ht="14.25">
      <c r="A16" s="34" t="s">
        <v>93</v>
      </c>
      <c r="B16" s="37">
        <v>590797</v>
      </c>
      <c r="C16" s="37">
        <v>249180</v>
      </c>
      <c r="D16" s="37">
        <v>18180</v>
      </c>
      <c r="E16" s="46">
        <v>858157</v>
      </c>
      <c r="F16" s="37"/>
      <c r="G16" s="37">
        <v>33675</v>
      </c>
      <c r="H16" s="18">
        <v>10170</v>
      </c>
      <c r="I16" s="18">
        <v>5694</v>
      </c>
      <c r="J16" s="46">
        <v>49539</v>
      </c>
    </row>
    <row r="17" spans="1:10" ht="14.25">
      <c r="A17" s="34" t="s">
        <v>94</v>
      </c>
      <c r="B17" s="37">
        <v>454859</v>
      </c>
      <c r="C17" s="37">
        <v>58525</v>
      </c>
      <c r="D17" s="37">
        <v>13826</v>
      </c>
      <c r="E17" s="46">
        <v>527210</v>
      </c>
      <c r="F17" s="37"/>
      <c r="G17" s="37">
        <v>25198</v>
      </c>
      <c r="H17" s="18">
        <v>7992</v>
      </c>
      <c r="I17" s="18">
        <v>51</v>
      </c>
      <c r="J17" s="46">
        <v>33241</v>
      </c>
    </row>
    <row r="18" spans="1:10" ht="14.25">
      <c r="A18" s="34" t="s">
        <v>96</v>
      </c>
      <c r="B18" s="37">
        <v>412777</v>
      </c>
      <c r="C18" s="37">
        <v>213805</v>
      </c>
      <c r="D18" s="37">
        <v>22686</v>
      </c>
      <c r="E18" s="46">
        <v>649268</v>
      </c>
      <c r="F18" s="37"/>
      <c r="G18" s="37">
        <v>30910</v>
      </c>
      <c r="H18" s="18">
        <v>11891</v>
      </c>
      <c r="I18" s="18">
        <v>7031</v>
      </c>
      <c r="J18" s="46">
        <v>49832</v>
      </c>
    </row>
    <row r="19" spans="1:10" ht="14.25">
      <c r="A19" s="34" t="s">
        <v>105</v>
      </c>
      <c r="B19" s="37">
        <v>420662</v>
      </c>
      <c r="C19" s="37">
        <v>163724</v>
      </c>
      <c r="D19" s="37">
        <v>24144</v>
      </c>
      <c r="E19" s="46">
        <v>608530</v>
      </c>
      <c r="F19" s="37"/>
      <c r="G19" s="37">
        <v>32446</v>
      </c>
      <c r="H19" s="18">
        <v>15099</v>
      </c>
      <c r="I19" s="18">
        <v>6047</v>
      </c>
      <c r="J19" s="46">
        <v>53592</v>
      </c>
    </row>
    <row r="20" spans="1:10" ht="15" thickBot="1">
      <c r="A20" s="22" t="s">
        <v>293</v>
      </c>
      <c r="B20" s="39">
        <v>4866173</v>
      </c>
      <c r="C20" s="39">
        <v>2026501</v>
      </c>
      <c r="D20" s="39">
        <v>243441</v>
      </c>
      <c r="E20" s="39">
        <v>7136115</v>
      </c>
      <c r="F20" s="39"/>
      <c r="G20" s="39">
        <v>328953</v>
      </c>
      <c r="H20" s="38">
        <v>143482</v>
      </c>
      <c r="I20" s="38">
        <v>42122</v>
      </c>
      <c r="J20" s="39">
        <v>514557</v>
      </c>
    </row>
    <row r="21" spans="1:10" ht="14.25">
      <c r="A21" s="34" t="s">
        <v>95</v>
      </c>
      <c r="B21" s="36">
        <v>308998</v>
      </c>
      <c r="C21" s="36">
        <v>95507</v>
      </c>
      <c r="D21" s="36">
        <v>17616</v>
      </c>
      <c r="E21" s="45">
        <v>422121</v>
      </c>
      <c r="F21" s="36"/>
      <c r="G21" s="36">
        <v>7041</v>
      </c>
      <c r="H21" s="18">
        <v>4143</v>
      </c>
      <c r="I21" s="18">
        <v>0</v>
      </c>
      <c r="J21" s="45">
        <v>11184</v>
      </c>
    </row>
    <row r="22" spans="1:10" ht="14.25">
      <c r="A22" s="34" t="s">
        <v>97</v>
      </c>
      <c r="B22" s="37">
        <v>352584</v>
      </c>
      <c r="C22" s="37">
        <v>67587</v>
      </c>
      <c r="D22" s="37">
        <v>9243</v>
      </c>
      <c r="E22" s="46">
        <v>429414</v>
      </c>
      <c r="F22" s="37"/>
      <c r="G22" s="37">
        <v>16484</v>
      </c>
      <c r="H22" s="18">
        <v>4622</v>
      </c>
      <c r="I22" s="18">
        <v>890</v>
      </c>
      <c r="J22" s="46">
        <v>21996</v>
      </c>
    </row>
    <row r="23" spans="1:10" ht="14.25">
      <c r="A23" s="34" t="s">
        <v>98</v>
      </c>
      <c r="B23" s="37">
        <v>414624</v>
      </c>
      <c r="C23" s="37">
        <v>64428</v>
      </c>
      <c r="D23" s="37">
        <v>6624</v>
      </c>
      <c r="E23" s="46">
        <v>485676</v>
      </c>
      <c r="F23" s="37"/>
      <c r="G23" s="37">
        <v>23041</v>
      </c>
      <c r="H23" s="18">
        <v>7012</v>
      </c>
      <c r="I23" s="18">
        <v>2467</v>
      </c>
      <c r="J23" s="46">
        <v>32520</v>
      </c>
    </row>
    <row r="24" spans="1:10" ht="14.25">
      <c r="A24" s="34" t="s">
        <v>300</v>
      </c>
      <c r="B24" s="37">
        <v>441947</v>
      </c>
      <c r="C24" s="37">
        <v>89785</v>
      </c>
      <c r="D24" s="37">
        <v>23815</v>
      </c>
      <c r="E24" s="46">
        <v>555547</v>
      </c>
      <c r="F24" s="37"/>
      <c r="G24" s="37">
        <v>23409</v>
      </c>
      <c r="H24" s="18">
        <v>9811</v>
      </c>
      <c r="I24" s="18">
        <v>3926</v>
      </c>
      <c r="J24" s="46">
        <v>37146</v>
      </c>
    </row>
    <row r="25" spans="1:10" ht="14.25">
      <c r="A25" s="34" t="s">
        <v>100</v>
      </c>
      <c r="B25" s="37">
        <v>469234</v>
      </c>
      <c r="C25" s="37">
        <v>75774</v>
      </c>
      <c r="D25" s="37">
        <v>17461</v>
      </c>
      <c r="E25" s="46">
        <v>562469</v>
      </c>
      <c r="F25" s="37"/>
      <c r="G25" s="37">
        <v>28961</v>
      </c>
      <c r="H25" s="18">
        <v>15019</v>
      </c>
      <c r="I25" s="18">
        <v>824</v>
      </c>
      <c r="J25" s="46">
        <v>44804</v>
      </c>
    </row>
    <row r="26" spans="1:10" ht="14.25">
      <c r="A26" s="34" t="s">
        <v>101</v>
      </c>
      <c r="B26" s="37">
        <v>595353</v>
      </c>
      <c r="C26" s="37">
        <v>130996</v>
      </c>
      <c r="D26" s="37">
        <v>15235</v>
      </c>
      <c r="E26" s="46">
        <v>741584</v>
      </c>
      <c r="F26" s="37"/>
      <c r="G26" s="37">
        <v>35320</v>
      </c>
      <c r="H26" s="18">
        <v>6669</v>
      </c>
      <c r="I26" s="18">
        <v>910</v>
      </c>
      <c r="J26" s="46">
        <v>42899</v>
      </c>
    </row>
    <row r="27" spans="1:10" ht="14.25">
      <c r="A27" s="34" t="s">
        <v>102</v>
      </c>
      <c r="B27" s="37">
        <v>407556</v>
      </c>
      <c r="C27" s="37">
        <v>54175</v>
      </c>
      <c r="D27" s="37">
        <v>3533</v>
      </c>
      <c r="E27" s="46">
        <v>465264</v>
      </c>
      <c r="F27" s="37"/>
      <c r="G27" s="37">
        <v>19837</v>
      </c>
      <c r="H27" s="18">
        <v>3407</v>
      </c>
      <c r="I27" s="18">
        <v>507</v>
      </c>
      <c r="J27" s="46">
        <v>23751</v>
      </c>
    </row>
    <row r="28" spans="1:10" ht="14.25">
      <c r="A28" s="34" t="s">
        <v>103</v>
      </c>
      <c r="B28" s="37">
        <v>398922</v>
      </c>
      <c r="C28" s="37">
        <v>40229</v>
      </c>
      <c r="D28" s="37">
        <v>35073</v>
      </c>
      <c r="E28" s="46">
        <v>474224</v>
      </c>
      <c r="F28" s="37"/>
      <c r="G28" s="37">
        <v>18779</v>
      </c>
      <c r="H28" s="18">
        <v>6057</v>
      </c>
      <c r="I28" s="18">
        <v>93</v>
      </c>
      <c r="J28" s="46">
        <v>24929</v>
      </c>
    </row>
    <row r="29" spans="1:10" ht="14.25">
      <c r="A29" s="34" t="s">
        <v>104</v>
      </c>
      <c r="B29" s="37">
        <v>416687</v>
      </c>
      <c r="C29" s="37">
        <v>75004</v>
      </c>
      <c r="D29" s="37">
        <v>24284</v>
      </c>
      <c r="E29" s="46">
        <v>515975</v>
      </c>
      <c r="F29" s="37"/>
      <c r="G29" s="37">
        <v>16286</v>
      </c>
      <c r="H29" s="18">
        <v>2721</v>
      </c>
      <c r="I29" s="18">
        <v>45</v>
      </c>
      <c r="J29" s="46">
        <v>19052</v>
      </c>
    </row>
    <row r="30" spans="1:10" ht="14.25">
      <c r="A30" s="34" t="s">
        <v>106</v>
      </c>
      <c r="B30" s="37">
        <v>364102</v>
      </c>
      <c r="C30" s="37">
        <v>73338</v>
      </c>
      <c r="D30" s="37">
        <v>7587</v>
      </c>
      <c r="E30" s="46">
        <v>445027</v>
      </c>
      <c r="F30" s="37"/>
      <c r="G30" s="37">
        <v>18651</v>
      </c>
      <c r="H30" s="18">
        <v>2667</v>
      </c>
      <c r="I30" s="18">
        <v>0</v>
      </c>
      <c r="J30" s="46">
        <v>21318</v>
      </c>
    </row>
    <row r="31" spans="1:10" ht="15" thickBot="1">
      <c r="A31" s="22" t="s">
        <v>295</v>
      </c>
      <c r="B31" s="39">
        <v>4170007</v>
      </c>
      <c r="C31" s="39">
        <v>766823</v>
      </c>
      <c r="D31" s="39">
        <v>160471</v>
      </c>
      <c r="E31" s="39">
        <v>5097301</v>
      </c>
      <c r="F31" s="39"/>
      <c r="G31" s="39">
        <v>207809</v>
      </c>
      <c r="H31" s="38">
        <v>62128</v>
      </c>
      <c r="I31" s="38">
        <v>9662</v>
      </c>
      <c r="J31" s="39">
        <v>279599</v>
      </c>
    </row>
    <row r="32" spans="1:10" ht="15" thickBot="1">
      <c r="A32" s="40" t="s">
        <v>107</v>
      </c>
      <c r="B32" s="43">
        <v>10384290</v>
      </c>
      <c r="C32" s="43">
        <v>3076820</v>
      </c>
      <c r="D32" s="43">
        <v>460162</v>
      </c>
      <c r="E32" s="43">
        <v>13921272</v>
      </c>
      <c r="F32" s="43"/>
      <c r="G32" s="43">
        <v>591625</v>
      </c>
      <c r="H32" s="41">
        <v>227096</v>
      </c>
      <c r="I32" s="41">
        <v>66071</v>
      </c>
      <c r="J32" s="43">
        <v>884792</v>
      </c>
    </row>
    <row r="33" spans="1:10" ht="15" customHeight="1">
      <c r="A33" s="390" t="s">
        <v>252</v>
      </c>
      <c r="B33" s="390"/>
      <c r="C33" s="390"/>
      <c r="D33" s="390"/>
      <c r="E33" s="390"/>
      <c r="F33" s="390"/>
      <c r="G33" s="390"/>
      <c r="H33" s="390"/>
      <c r="I33" s="390"/>
      <c r="J33" s="390"/>
    </row>
    <row r="34" ht="15" customHeight="1"/>
    <row r="35" ht="15" customHeight="1"/>
  </sheetData>
  <sheetProtection/>
  <mergeCells count="14">
    <mergeCell ref="F3:F4"/>
    <mergeCell ref="G3:G4"/>
    <mergeCell ref="H3:H4"/>
    <mergeCell ref="I3:I4"/>
    <mergeCell ref="J3:J4"/>
    <mergeCell ref="A33:J33"/>
    <mergeCell ref="A1:J1"/>
    <mergeCell ref="A2:A4"/>
    <mergeCell ref="B2:E2"/>
    <mergeCell ref="G2:J2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J33"/>
  <sheetViews>
    <sheetView zoomScalePageLayoutView="0" workbookViewId="0" topLeftCell="A1">
      <selection activeCell="K34" sqref="K34"/>
    </sheetView>
  </sheetViews>
  <sheetFormatPr defaultColWidth="11.421875" defaultRowHeight="15"/>
  <cols>
    <col min="1" max="1" width="12.57421875" style="0" customWidth="1"/>
    <col min="5" max="5" width="4.00390625" style="0" customWidth="1"/>
    <col min="9" max="9" width="3.57421875" style="0" hidden="1" customWidth="1"/>
    <col min="10" max="10" width="11.421875" style="0" hidden="1" customWidth="1"/>
  </cols>
  <sheetData>
    <row r="1" spans="1:10" ht="14.25" customHeight="1">
      <c r="A1" s="371" t="s">
        <v>301</v>
      </c>
      <c r="B1" s="371"/>
      <c r="C1" s="371"/>
      <c r="D1" s="371"/>
      <c r="E1" s="371"/>
      <c r="F1" s="371"/>
      <c r="G1" s="371"/>
      <c r="H1" s="371"/>
      <c r="I1" s="371"/>
      <c r="J1" s="371"/>
    </row>
    <row r="2" spans="1:10" ht="14.25" customHeight="1">
      <c r="A2" s="387" t="s">
        <v>302</v>
      </c>
      <c r="B2" s="387"/>
      <c r="C2" s="387"/>
      <c r="D2" s="387"/>
      <c r="E2" s="387"/>
      <c r="F2" s="387"/>
      <c r="G2" s="387"/>
      <c r="H2" s="387"/>
      <c r="I2" s="387"/>
      <c r="J2" s="387"/>
    </row>
    <row r="3" spans="1:10" ht="15" thickBot="1">
      <c r="A3" s="394" t="s">
        <v>84</v>
      </c>
      <c r="B3" s="396" t="s">
        <v>256</v>
      </c>
      <c r="C3" s="396"/>
      <c r="D3" s="396"/>
      <c r="E3" s="168"/>
      <c r="F3" s="205"/>
      <c r="G3" s="208" t="s">
        <v>303</v>
      </c>
      <c r="H3" s="208"/>
      <c r="I3" s="208"/>
      <c r="J3" s="208"/>
    </row>
    <row r="4" spans="1:8" ht="15" thickBot="1">
      <c r="A4" s="395"/>
      <c r="B4" s="3" t="s">
        <v>304</v>
      </c>
      <c r="C4" s="3" t="s">
        <v>305</v>
      </c>
      <c r="D4" s="3" t="s">
        <v>205</v>
      </c>
      <c r="E4" s="3"/>
      <c r="F4" s="3" t="s">
        <v>304</v>
      </c>
      <c r="G4" s="3" t="s">
        <v>305</v>
      </c>
      <c r="H4" s="3" t="s">
        <v>205</v>
      </c>
    </row>
    <row r="5" spans="1:8" ht="14.25">
      <c r="A5" s="34" t="s">
        <v>85</v>
      </c>
      <c r="B5" s="18">
        <v>143185</v>
      </c>
      <c r="C5" s="18">
        <v>249689</v>
      </c>
      <c r="D5" s="19">
        <v>392874</v>
      </c>
      <c r="E5" s="47"/>
      <c r="F5" s="18">
        <v>35791</v>
      </c>
      <c r="G5" s="18">
        <v>30355</v>
      </c>
      <c r="H5" s="19">
        <v>66146</v>
      </c>
    </row>
    <row r="6" spans="1:8" ht="14.25">
      <c r="A6" s="34" t="s">
        <v>86</v>
      </c>
      <c r="B6" s="18">
        <v>377607</v>
      </c>
      <c r="C6" s="18">
        <v>629459</v>
      </c>
      <c r="D6" s="19">
        <v>1007066</v>
      </c>
      <c r="E6" s="47"/>
      <c r="F6" s="18">
        <v>126748</v>
      </c>
      <c r="G6" s="18">
        <v>83985</v>
      </c>
      <c r="H6" s="19">
        <v>210733</v>
      </c>
    </row>
    <row r="7" spans="1:8" ht="14.25">
      <c r="A7" s="34" t="s">
        <v>87</v>
      </c>
      <c r="B7" s="18">
        <v>268526</v>
      </c>
      <c r="C7" s="18">
        <v>498847</v>
      </c>
      <c r="D7" s="19">
        <v>767373</v>
      </c>
      <c r="E7" s="47"/>
      <c r="F7" s="18">
        <v>95260</v>
      </c>
      <c r="G7" s="18">
        <v>81603</v>
      </c>
      <c r="H7" s="19">
        <v>176863</v>
      </c>
    </row>
    <row r="8" spans="1:8" ht="27.75" thickBot="1">
      <c r="A8" s="22" t="s">
        <v>289</v>
      </c>
      <c r="B8" s="38">
        <v>789318</v>
      </c>
      <c r="C8" s="38">
        <v>1377995</v>
      </c>
      <c r="D8" s="38">
        <v>2167313</v>
      </c>
      <c r="E8" s="48"/>
      <c r="F8" s="38">
        <v>257799</v>
      </c>
      <c r="G8" s="38">
        <v>195943</v>
      </c>
      <c r="H8" s="38">
        <v>453742</v>
      </c>
    </row>
    <row r="9" spans="1:8" ht="14.25">
      <c r="A9" s="34" t="s">
        <v>88</v>
      </c>
      <c r="B9" s="18">
        <v>212487</v>
      </c>
      <c r="C9" s="18">
        <v>417702</v>
      </c>
      <c r="D9" s="19">
        <v>630189</v>
      </c>
      <c r="E9" s="47"/>
      <c r="F9" s="18">
        <v>76207</v>
      </c>
      <c r="G9" s="18">
        <v>54492</v>
      </c>
      <c r="H9" s="19">
        <v>130699</v>
      </c>
    </row>
    <row r="10" spans="1:8" ht="14.25">
      <c r="A10" s="34" t="s">
        <v>89</v>
      </c>
      <c r="B10" s="18">
        <v>432559</v>
      </c>
      <c r="C10" s="18">
        <v>744101</v>
      </c>
      <c r="D10" s="19">
        <v>1176660</v>
      </c>
      <c r="E10" s="47"/>
      <c r="F10" s="18">
        <v>154537</v>
      </c>
      <c r="G10" s="18">
        <v>101923</v>
      </c>
      <c r="H10" s="19">
        <v>256460</v>
      </c>
    </row>
    <row r="11" spans="1:8" ht="14.25">
      <c r="A11" s="34" t="s">
        <v>290</v>
      </c>
      <c r="B11" s="18">
        <v>380500</v>
      </c>
      <c r="C11" s="18">
        <v>712011</v>
      </c>
      <c r="D11" s="19">
        <v>1092511</v>
      </c>
      <c r="E11" s="47"/>
      <c r="F11" s="18">
        <v>159671</v>
      </c>
      <c r="G11" s="18">
        <v>92706</v>
      </c>
      <c r="H11" s="19">
        <v>252377</v>
      </c>
    </row>
    <row r="12" spans="1:8" ht="14.25">
      <c r="A12" s="34" t="s">
        <v>90</v>
      </c>
      <c r="B12" s="18">
        <v>359355</v>
      </c>
      <c r="C12" s="18">
        <v>625210</v>
      </c>
      <c r="D12" s="19">
        <v>984565</v>
      </c>
      <c r="E12" s="47"/>
      <c r="F12" s="18">
        <v>146271</v>
      </c>
      <c r="G12" s="18">
        <v>77380</v>
      </c>
      <c r="H12" s="19">
        <v>223651</v>
      </c>
    </row>
    <row r="13" spans="1:8" ht="14.25">
      <c r="A13" s="34" t="s">
        <v>91</v>
      </c>
      <c r="B13" s="18">
        <v>78798</v>
      </c>
      <c r="C13" s="18">
        <v>154776</v>
      </c>
      <c r="D13" s="19">
        <v>233574</v>
      </c>
      <c r="E13" s="47"/>
      <c r="F13" s="18">
        <v>18082</v>
      </c>
      <c r="G13" s="18">
        <v>12783</v>
      </c>
      <c r="H13" s="19">
        <v>30865</v>
      </c>
    </row>
    <row r="14" spans="1:8" ht="14.25">
      <c r="A14" s="34" t="s">
        <v>291</v>
      </c>
      <c r="B14" s="18">
        <v>464714</v>
      </c>
      <c r="C14" s="18">
        <v>813040</v>
      </c>
      <c r="D14" s="18">
        <v>1277754</v>
      </c>
      <c r="E14" s="47"/>
      <c r="F14" s="18">
        <v>173697</v>
      </c>
      <c r="G14" s="18">
        <v>107649</v>
      </c>
      <c r="H14" s="18">
        <v>281346</v>
      </c>
    </row>
    <row r="15" spans="1:8" ht="14.25">
      <c r="A15" s="34" t="s">
        <v>92</v>
      </c>
      <c r="B15" s="18">
        <v>357903</v>
      </c>
      <c r="C15" s="18">
        <v>596336</v>
      </c>
      <c r="D15" s="19">
        <v>954239</v>
      </c>
      <c r="E15" s="47"/>
      <c r="F15" s="18">
        <v>117150</v>
      </c>
      <c r="G15" s="18">
        <v>76226</v>
      </c>
      <c r="H15" s="19">
        <v>193376</v>
      </c>
    </row>
    <row r="16" spans="1:8" ht="14.25">
      <c r="A16" s="34" t="s">
        <v>93</v>
      </c>
      <c r="B16" s="18">
        <v>336886</v>
      </c>
      <c r="C16" s="18">
        <v>656920</v>
      </c>
      <c r="D16" s="19">
        <v>993806</v>
      </c>
      <c r="E16" s="47"/>
      <c r="F16" s="18">
        <v>114613</v>
      </c>
      <c r="G16" s="18">
        <v>81623</v>
      </c>
      <c r="H16" s="19">
        <v>196236</v>
      </c>
    </row>
    <row r="17" spans="1:8" ht="14.25">
      <c r="A17" s="34" t="s">
        <v>94</v>
      </c>
      <c r="B17" s="18">
        <v>259897</v>
      </c>
      <c r="C17" s="18">
        <v>445257</v>
      </c>
      <c r="D17" s="19">
        <v>705154</v>
      </c>
      <c r="E17" s="47"/>
      <c r="F17" s="18">
        <v>96629</v>
      </c>
      <c r="G17" s="18">
        <v>53039</v>
      </c>
      <c r="H17" s="19">
        <v>149668</v>
      </c>
    </row>
    <row r="18" spans="1:8" ht="14.25">
      <c r="A18" s="34" t="s">
        <v>96</v>
      </c>
      <c r="B18" s="18">
        <v>303698</v>
      </c>
      <c r="C18" s="18">
        <v>526744</v>
      </c>
      <c r="D18" s="19">
        <v>830442</v>
      </c>
      <c r="E18" s="47"/>
      <c r="F18" s="18">
        <v>95270</v>
      </c>
      <c r="G18" s="18">
        <v>65544</v>
      </c>
      <c r="H18" s="19">
        <v>160814</v>
      </c>
    </row>
    <row r="19" spans="1:8" ht="14.25">
      <c r="A19" s="34" t="s">
        <v>105</v>
      </c>
      <c r="B19" s="18">
        <v>281071</v>
      </c>
      <c r="C19" s="18">
        <v>538305</v>
      </c>
      <c r="D19" s="19">
        <v>819376</v>
      </c>
      <c r="E19" s="47"/>
      <c r="F19" s="18">
        <v>107123</v>
      </c>
      <c r="G19" s="18">
        <v>63738</v>
      </c>
      <c r="H19" s="19">
        <v>170861</v>
      </c>
    </row>
    <row r="20" spans="1:8" ht="27.75" thickBot="1">
      <c r="A20" s="22" t="s">
        <v>293</v>
      </c>
      <c r="B20" s="38">
        <v>3467868</v>
      </c>
      <c r="C20" s="38">
        <v>6230402</v>
      </c>
      <c r="D20" s="38">
        <v>9698270</v>
      </c>
      <c r="E20" s="48"/>
      <c r="F20" s="38">
        <v>1259250</v>
      </c>
      <c r="G20" s="38">
        <v>787103</v>
      </c>
      <c r="H20" s="38">
        <v>2046353</v>
      </c>
    </row>
    <row r="21" spans="1:8" ht="14.25">
      <c r="A21" s="34" t="s">
        <v>95</v>
      </c>
      <c r="B21" s="18">
        <v>198765</v>
      </c>
      <c r="C21" s="18">
        <v>358900</v>
      </c>
      <c r="D21" s="19">
        <v>557665</v>
      </c>
      <c r="E21" s="47"/>
      <c r="F21" s="18">
        <v>47963</v>
      </c>
      <c r="G21" s="18">
        <v>48461</v>
      </c>
      <c r="H21" s="19">
        <v>96424</v>
      </c>
    </row>
    <row r="22" spans="1:8" ht="14.25">
      <c r="A22" s="34" t="s">
        <v>97</v>
      </c>
      <c r="B22" s="18">
        <v>189170</v>
      </c>
      <c r="C22" s="18">
        <v>344443</v>
      </c>
      <c r="D22" s="19">
        <v>533613</v>
      </c>
      <c r="E22" s="47"/>
      <c r="F22" s="18">
        <v>60125</v>
      </c>
      <c r="G22" s="18">
        <v>40198</v>
      </c>
      <c r="H22" s="19">
        <v>100323</v>
      </c>
    </row>
    <row r="23" spans="1:8" ht="14.25">
      <c r="A23" s="34" t="s">
        <v>98</v>
      </c>
      <c r="B23" s="18">
        <v>269388</v>
      </c>
      <c r="C23" s="18">
        <v>434430</v>
      </c>
      <c r="D23" s="19">
        <v>703818</v>
      </c>
      <c r="E23" s="47"/>
      <c r="F23" s="18">
        <v>72658</v>
      </c>
      <c r="G23" s="18">
        <v>49309</v>
      </c>
      <c r="H23" s="19">
        <v>121967</v>
      </c>
    </row>
    <row r="24" spans="1:8" ht="14.25">
      <c r="A24" s="34" t="s">
        <v>306</v>
      </c>
      <c r="B24" s="18">
        <v>279770</v>
      </c>
      <c r="C24" s="18">
        <v>498810</v>
      </c>
      <c r="D24" s="19">
        <v>778580</v>
      </c>
      <c r="E24" s="47"/>
      <c r="F24" s="18">
        <v>104811</v>
      </c>
      <c r="G24" s="18">
        <v>56028</v>
      </c>
      <c r="H24" s="19">
        <v>160839</v>
      </c>
    </row>
    <row r="25" spans="1:8" ht="14.25">
      <c r="A25" s="34" t="s">
        <v>100</v>
      </c>
      <c r="B25" s="18">
        <v>254659</v>
      </c>
      <c r="C25" s="18">
        <v>447220</v>
      </c>
      <c r="D25" s="19">
        <v>701879</v>
      </c>
      <c r="E25" s="47"/>
      <c r="F25" s="18">
        <v>110951</v>
      </c>
      <c r="G25" s="18">
        <v>58468</v>
      </c>
      <c r="H25" s="19">
        <v>169419</v>
      </c>
    </row>
    <row r="26" spans="1:8" ht="14.25">
      <c r="A26" s="34" t="s">
        <v>101</v>
      </c>
      <c r="B26" s="18">
        <v>373144</v>
      </c>
      <c r="C26" s="18">
        <v>650188</v>
      </c>
      <c r="D26" s="19">
        <v>1023332</v>
      </c>
      <c r="E26" s="47"/>
      <c r="F26" s="18">
        <v>147490</v>
      </c>
      <c r="G26" s="18">
        <v>74460</v>
      </c>
      <c r="H26" s="19">
        <v>221950</v>
      </c>
    </row>
    <row r="27" spans="1:8" ht="14.25">
      <c r="A27" s="34" t="s">
        <v>102</v>
      </c>
      <c r="B27" s="18">
        <v>232459</v>
      </c>
      <c r="C27" s="18">
        <v>416987</v>
      </c>
      <c r="D27" s="19">
        <v>649446</v>
      </c>
      <c r="E27" s="47"/>
      <c r="F27" s="18">
        <v>102441</v>
      </c>
      <c r="G27" s="18">
        <v>54704</v>
      </c>
      <c r="H27" s="19">
        <v>157145</v>
      </c>
    </row>
    <row r="28" spans="1:8" ht="14.25">
      <c r="A28" s="34" t="s">
        <v>103</v>
      </c>
      <c r="B28" s="18">
        <v>206874</v>
      </c>
      <c r="C28" s="18">
        <v>416692</v>
      </c>
      <c r="D28" s="19">
        <v>623566</v>
      </c>
      <c r="E28" s="47"/>
      <c r="F28" s="18">
        <v>91156</v>
      </c>
      <c r="G28" s="18">
        <v>57333</v>
      </c>
      <c r="H28" s="19">
        <v>148489</v>
      </c>
    </row>
    <row r="29" spans="1:8" ht="14.25">
      <c r="A29" s="34" t="s">
        <v>104</v>
      </c>
      <c r="B29" s="18">
        <v>258331</v>
      </c>
      <c r="C29" s="18">
        <v>467518</v>
      </c>
      <c r="D29" s="19">
        <v>725849</v>
      </c>
      <c r="E29" s="47"/>
      <c r="F29" s="18">
        <v>68059</v>
      </c>
      <c r="G29" s="18">
        <v>44473</v>
      </c>
      <c r="H29" s="19">
        <v>112532</v>
      </c>
    </row>
    <row r="30" spans="1:8" ht="14.25">
      <c r="A30" s="34" t="s">
        <v>106</v>
      </c>
      <c r="B30" s="18">
        <v>220361</v>
      </c>
      <c r="C30" s="18">
        <v>398962</v>
      </c>
      <c r="D30" s="19">
        <v>619323</v>
      </c>
      <c r="E30" s="47"/>
      <c r="F30" s="18">
        <v>89615</v>
      </c>
      <c r="G30" s="18">
        <v>45604</v>
      </c>
      <c r="H30" s="19">
        <v>135219</v>
      </c>
    </row>
    <row r="31" spans="1:9" ht="27.75" thickBot="1">
      <c r="A31" s="22" t="s">
        <v>295</v>
      </c>
      <c r="B31" s="38">
        <v>2482921</v>
      </c>
      <c r="C31" s="38">
        <v>4434150</v>
      </c>
      <c r="D31" s="38">
        <v>6917071</v>
      </c>
      <c r="E31" s="48"/>
      <c r="F31" s="38">
        <v>895269</v>
      </c>
      <c r="G31" s="38">
        <v>529038</v>
      </c>
      <c r="H31" s="38">
        <v>1424307</v>
      </c>
      <c r="I31" s="38">
        <v>1424307</v>
      </c>
    </row>
    <row r="32" spans="1:10" ht="15" thickBot="1">
      <c r="A32" s="40" t="s">
        <v>107</v>
      </c>
      <c r="B32" s="41">
        <v>6740107</v>
      </c>
      <c r="C32" s="41">
        <v>12042547</v>
      </c>
      <c r="D32" s="41">
        <v>18782654</v>
      </c>
      <c r="E32" s="41"/>
      <c r="F32" s="41">
        <v>2412318</v>
      </c>
      <c r="G32" s="41">
        <v>1512084</v>
      </c>
      <c r="H32" s="41">
        <v>3924402</v>
      </c>
      <c r="I32" s="41">
        <v>476</v>
      </c>
      <c r="J32" s="41">
        <v>3924402</v>
      </c>
    </row>
    <row r="33" spans="1:8" ht="14.25">
      <c r="A33" s="176" t="s">
        <v>307</v>
      </c>
      <c r="B33" s="164"/>
      <c r="C33" s="164"/>
      <c r="D33" s="164"/>
      <c r="F33" s="164"/>
      <c r="G33" s="164"/>
      <c r="H33" s="164"/>
    </row>
  </sheetData>
  <sheetProtection/>
  <mergeCells count="4">
    <mergeCell ref="A3:A4"/>
    <mergeCell ref="B3:D3"/>
    <mergeCell ref="A1:J1"/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J33"/>
  <sheetViews>
    <sheetView zoomScalePageLayoutView="0" workbookViewId="0" topLeftCell="A1">
      <selection activeCell="F36" sqref="F36"/>
    </sheetView>
  </sheetViews>
  <sheetFormatPr defaultColWidth="11.421875" defaultRowHeight="15"/>
  <cols>
    <col min="1" max="1" width="24.7109375" style="0" bestFit="1" customWidth="1"/>
    <col min="5" max="5" width="5.00390625" style="0" customWidth="1"/>
    <col min="8" max="8" width="11.28125" style="0" customWidth="1"/>
    <col min="9" max="10" width="11.421875" style="0" hidden="1" customWidth="1"/>
  </cols>
  <sheetData>
    <row r="1" spans="1:10" ht="14.25" customHeight="1">
      <c r="A1" s="371" t="s">
        <v>308</v>
      </c>
      <c r="B1" s="371"/>
      <c r="C1" s="371"/>
      <c r="D1" s="371"/>
      <c r="E1" s="371"/>
      <c r="F1" s="371"/>
      <c r="G1" s="371"/>
      <c r="H1" s="371"/>
      <c r="I1" s="371"/>
      <c r="J1" s="371"/>
    </row>
    <row r="2" spans="1:10" ht="14.25">
      <c r="A2" s="387" t="s">
        <v>302</v>
      </c>
      <c r="B2" s="387"/>
      <c r="C2" s="387"/>
      <c r="D2" s="387"/>
      <c r="E2" s="387"/>
      <c r="F2" s="387"/>
      <c r="G2" s="387"/>
      <c r="H2" s="387"/>
      <c r="I2" s="387"/>
      <c r="J2" s="387"/>
    </row>
    <row r="3" spans="1:10" ht="15" thickBot="1">
      <c r="A3" s="394" t="s">
        <v>84</v>
      </c>
      <c r="B3" s="396" t="s">
        <v>309</v>
      </c>
      <c r="C3" s="396"/>
      <c r="D3" s="396"/>
      <c r="E3" s="168"/>
      <c r="F3" s="205"/>
      <c r="G3" s="208" t="s">
        <v>310</v>
      </c>
      <c r="H3" s="208"/>
      <c r="I3" s="208"/>
      <c r="J3" s="208"/>
    </row>
    <row r="4" spans="1:8" ht="15" thickBot="1">
      <c r="A4" s="395"/>
      <c r="B4" s="3" t="s">
        <v>304</v>
      </c>
      <c r="C4" s="3" t="s">
        <v>305</v>
      </c>
      <c r="D4" s="3" t="s">
        <v>205</v>
      </c>
      <c r="E4" s="3"/>
      <c r="F4" s="3" t="s">
        <v>304</v>
      </c>
      <c r="G4" s="3" t="s">
        <v>305</v>
      </c>
      <c r="H4" s="3" t="s">
        <v>205</v>
      </c>
    </row>
    <row r="5" spans="1:8" ht="14.25">
      <c r="A5" s="34" t="s">
        <v>85</v>
      </c>
      <c r="B5" s="18">
        <v>219369</v>
      </c>
      <c r="C5" s="18">
        <v>112073</v>
      </c>
      <c r="D5" s="19">
        <v>331442</v>
      </c>
      <c r="E5" s="47"/>
      <c r="F5" s="18">
        <v>2001</v>
      </c>
      <c r="G5" s="18">
        <v>8892</v>
      </c>
      <c r="H5" s="19">
        <v>10893</v>
      </c>
    </row>
    <row r="6" spans="1:8" ht="14.25">
      <c r="A6" s="34" t="s">
        <v>86</v>
      </c>
      <c r="B6" s="18">
        <v>540986</v>
      </c>
      <c r="C6" s="18">
        <v>274384</v>
      </c>
      <c r="D6" s="19">
        <v>815370</v>
      </c>
      <c r="E6" s="47"/>
      <c r="F6" s="18">
        <v>9778</v>
      </c>
      <c r="G6" s="18">
        <v>29731</v>
      </c>
      <c r="H6" s="19">
        <v>39509</v>
      </c>
    </row>
    <row r="7" spans="1:8" ht="14.25">
      <c r="A7" s="34" t="s">
        <v>87</v>
      </c>
      <c r="B7" s="18">
        <v>385491</v>
      </c>
      <c r="C7" s="18">
        <v>155553</v>
      </c>
      <c r="D7" s="19">
        <v>541044</v>
      </c>
      <c r="E7" s="47"/>
      <c r="F7" s="18">
        <v>14705</v>
      </c>
      <c r="G7" s="18">
        <v>25529</v>
      </c>
      <c r="H7" s="19">
        <v>40234</v>
      </c>
    </row>
    <row r="8" spans="1:8" ht="15" thickBot="1">
      <c r="A8" s="22" t="s">
        <v>289</v>
      </c>
      <c r="B8" s="38">
        <v>1145846</v>
      </c>
      <c r="C8" s="38">
        <v>542010</v>
      </c>
      <c r="D8" s="38">
        <v>1687856</v>
      </c>
      <c r="E8" s="48"/>
      <c r="F8" s="38">
        <v>26484</v>
      </c>
      <c r="G8" s="38">
        <v>64152</v>
      </c>
      <c r="H8" s="38">
        <v>90636</v>
      </c>
    </row>
    <row r="9" spans="1:8" ht="14.25">
      <c r="A9" s="34" t="s">
        <v>88</v>
      </c>
      <c r="B9" s="18">
        <v>296839</v>
      </c>
      <c r="C9" s="18">
        <v>173676</v>
      </c>
      <c r="D9" s="19">
        <v>470515</v>
      </c>
      <c r="E9" s="47"/>
      <c r="F9" s="18">
        <v>10431</v>
      </c>
      <c r="G9" s="18">
        <v>28320</v>
      </c>
      <c r="H9" s="19">
        <v>38751</v>
      </c>
    </row>
    <row r="10" spans="1:8" ht="14.25">
      <c r="A10" s="34" t="s">
        <v>89</v>
      </c>
      <c r="B10" s="18">
        <v>452684</v>
      </c>
      <c r="C10" s="18">
        <v>334248</v>
      </c>
      <c r="D10" s="19">
        <v>786932</v>
      </c>
      <c r="E10" s="47"/>
      <c r="F10" s="18">
        <v>16772</v>
      </c>
      <c r="G10" s="18">
        <v>35905</v>
      </c>
      <c r="H10" s="19">
        <v>52677</v>
      </c>
    </row>
    <row r="11" spans="1:8" ht="14.25">
      <c r="A11" s="34" t="s">
        <v>290</v>
      </c>
      <c r="B11" s="18">
        <v>484756</v>
      </c>
      <c r="C11" s="18">
        <v>289230</v>
      </c>
      <c r="D11" s="19">
        <v>773986</v>
      </c>
      <c r="E11" s="47"/>
      <c r="F11" s="18">
        <v>17519</v>
      </c>
      <c r="G11" s="18">
        <v>39903</v>
      </c>
      <c r="H11" s="19">
        <v>57422</v>
      </c>
    </row>
    <row r="12" spans="1:8" ht="14.25">
      <c r="A12" s="34" t="s">
        <v>90</v>
      </c>
      <c r="B12" s="18">
        <v>471683</v>
      </c>
      <c r="C12" s="18">
        <v>201617</v>
      </c>
      <c r="D12" s="19">
        <v>673300</v>
      </c>
      <c r="E12" s="47"/>
      <c r="F12" s="18">
        <v>18958</v>
      </c>
      <c r="G12" s="18">
        <v>37624</v>
      </c>
      <c r="H12" s="19">
        <v>56582</v>
      </c>
    </row>
    <row r="13" spans="1:8" ht="14.25">
      <c r="A13" s="34" t="s">
        <v>91</v>
      </c>
      <c r="B13" s="18">
        <v>149693</v>
      </c>
      <c r="C13" s="18">
        <v>60471</v>
      </c>
      <c r="D13" s="19">
        <v>210164</v>
      </c>
      <c r="E13" s="47"/>
      <c r="F13" s="18">
        <v>1143</v>
      </c>
      <c r="G13" s="18">
        <v>5859</v>
      </c>
      <c r="H13" s="19">
        <v>7002</v>
      </c>
    </row>
    <row r="14" spans="1:8" ht="14.25">
      <c r="A14" s="34" t="s">
        <v>291</v>
      </c>
      <c r="B14" s="18">
        <v>528973</v>
      </c>
      <c r="C14" s="18">
        <v>353548</v>
      </c>
      <c r="D14" s="18">
        <v>882521</v>
      </c>
      <c r="E14" s="47"/>
      <c r="F14" s="18">
        <v>35034</v>
      </c>
      <c r="G14" s="18">
        <v>34894</v>
      </c>
      <c r="H14" s="18">
        <v>69928</v>
      </c>
    </row>
    <row r="15" spans="1:8" ht="14.25">
      <c r="A15" s="34" t="s">
        <v>92</v>
      </c>
      <c r="B15" s="18">
        <v>385925</v>
      </c>
      <c r="C15" s="18">
        <v>309607</v>
      </c>
      <c r="D15" s="19">
        <v>695532</v>
      </c>
      <c r="E15" s="47"/>
      <c r="F15" s="18">
        <v>14867</v>
      </c>
      <c r="G15" s="18">
        <v>31124</v>
      </c>
      <c r="H15" s="19">
        <v>45991</v>
      </c>
    </row>
    <row r="16" spans="1:8" ht="14.25">
      <c r="A16" s="34" t="s">
        <v>93</v>
      </c>
      <c r="B16" s="18">
        <v>639121</v>
      </c>
      <c r="C16" s="18">
        <v>219036</v>
      </c>
      <c r="D16" s="19">
        <v>858157</v>
      </c>
      <c r="E16" s="47"/>
      <c r="F16" s="18">
        <v>11301</v>
      </c>
      <c r="G16" s="18">
        <v>38238</v>
      </c>
      <c r="H16" s="19">
        <v>49539</v>
      </c>
    </row>
    <row r="17" spans="1:8" ht="14.25">
      <c r="A17" s="34" t="s">
        <v>94</v>
      </c>
      <c r="B17" s="18">
        <v>364275</v>
      </c>
      <c r="C17" s="18">
        <v>162935</v>
      </c>
      <c r="D17" s="19">
        <v>527210</v>
      </c>
      <c r="E17" s="47"/>
      <c r="F17" s="18">
        <v>12569</v>
      </c>
      <c r="G17" s="18">
        <v>20672</v>
      </c>
      <c r="H17" s="19">
        <v>33241</v>
      </c>
    </row>
    <row r="18" spans="1:8" ht="14.25">
      <c r="A18" s="34" t="s">
        <v>96</v>
      </c>
      <c r="B18" s="18">
        <v>470386</v>
      </c>
      <c r="C18" s="18">
        <v>178882</v>
      </c>
      <c r="D18" s="19">
        <v>649268</v>
      </c>
      <c r="E18" s="47"/>
      <c r="F18" s="18">
        <v>12171</v>
      </c>
      <c r="G18" s="18">
        <v>37661</v>
      </c>
      <c r="H18" s="19">
        <v>49832</v>
      </c>
    </row>
    <row r="19" spans="1:8" ht="14.25">
      <c r="A19" s="34" t="s">
        <v>105</v>
      </c>
      <c r="B19" s="18">
        <v>426021</v>
      </c>
      <c r="C19" s="18">
        <v>182509</v>
      </c>
      <c r="D19" s="19">
        <v>608530</v>
      </c>
      <c r="E19" s="47"/>
      <c r="F19" s="18">
        <v>20213</v>
      </c>
      <c r="G19" s="18">
        <v>33379</v>
      </c>
      <c r="H19" s="19">
        <v>53592</v>
      </c>
    </row>
    <row r="20" spans="1:8" ht="15" thickBot="1">
      <c r="A20" s="22" t="s">
        <v>293</v>
      </c>
      <c r="B20" s="38">
        <v>4670356</v>
      </c>
      <c r="C20" s="38">
        <v>2465759</v>
      </c>
      <c r="D20" s="38">
        <v>7136115</v>
      </c>
      <c r="E20" s="48"/>
      <c r="F20" s="38">
        <v>170978</v>
      </c>
      <c r="G20" s="38">
        <v>343579</v>
      </c>
      <c r="H20" s="38">
        <v>514557</v>
      </c>
    </row>
    <row r="21" spans="1:8" ht="14.25">
      <c r="A21" s="34" t="s">
        <v>95</v>
      </c>
      <c r="B21" s="18">
        <v>217497</v>
      </c>
      <c r="C21" s="18">
        <v>204624</v>
      </c>
      <c r="D21" s="19">
        <v>422121</v>
      </c>
      <c r="E21" s="47"/>
      <c r="F21" s="18">
        <v>8869</v>
      </c>
      <c r="G21" s="18">
        <v>2315</v>
      </c>
      <c r="H21" s="19">
        <v>11184</v>
      </c>
    </row>
    <row r="22" spans="1:8" ht="14.25">
      <c r="A22" s="34" t="s">
        <v>97</v>
      </c>
      <c r="B22" s="18">
        <v>268134</v>
      </c>
      <c r="C22" s="18">
        <v>161280</v>
      </c>
      <c r="D22" s="19">
        <v>429414</v>
      </c>
      <c r="E22" s="47"/>
      <c r="F22" s="18">
        <v>8671</v>
      </c>
      <c r="G22" s="18">
        <v>13325</v>
      </c>
      <c r="H22" s="19">
        <v>21996</v>
      </c>
    </row>
    <row r="23" spans="1:8" ht="14.25">
      <c r="A23" s="34" t="s">
        <v>98</v>
      </c>
      <c r="B23" s="18">
        <v>322213</v>
      </c>
      <c r="C23" s="18">
        <v>163463</v>
      </c>
      <c r="D23" s="19">
        <v>485676</v>
      </c>
      <c r="E23" s="47"/>
      <c r="F23" s="18">
        <v>11638</v>
      </c>
      <c r="G23" s="18">
        <v>20882</v>
      </c>
      <c r="H23" s="19">
        <v>32520</v>
      </c>
    </row>
    <row r="24" spans="1:8" ht="14.25">
      <c r="A24" s="34" t="s">
        <v>306</v>
      </c>
      <c r="B24" s="18">
        <v>271090</v>
      </c>
      <c r="C24" s="18">
        <v>284457</v>
      </c>
      <c r="D24" s="19">
        <v>555547</v>
      </c>
      <c r="E24" s="47"/>
      <c r="F24" s="18">
        <v>6219</v>
      </c>
      <c r="G24" s="18">
        <v>30927</v>
      </c>
      <c r="H24" s="19">
        <v>37146</v>
      </c>
    </row>
    <row r="25" spans="1:8" ht="14.25">
      <c r="A25" s="34" t="s">
        <v>100</v>
      </c>
      <c r="B25" s="18">
        <v>351443</v>
      </c>
      <c r="C25" s="18">
        <v>211026</v>
      </c>
      <c r="D25" s="19">
        <v>562469</v>
      </c>
      <c r="E25" s="47"/>
      <c r="F25" s="18">
        <v>11073</v>
      </c>
      <c r="G25" s="18">
        <v>33731</v>
      </c>
      <c r="H25" s="19">
        <v>44804</v>
      </c>
    </row>
    <row r="26" spans="1:8" ht="14.25">
      <c r="A26" s="34" t="s">
        <v>101</v>
      </c>
      <c r="B26" s="18">
        <v>420382</v>
      </c>
      <c r="C26" s="18">
        <v>321202</v>
      </c>
      <c r="D26" s="19">
        <v>741584</v>
      </c>
      <c r="E26" s="47"/>
      <c r="F26" s="18">
        <v>9112</v>
      </c>
      <c r="G26" s="18">
        <v>33787</v>
      </c>
      <c r="H26" s="19">
        <v>42899</v>
      </c>
    </row>
    <row r="27" spans="1:8" ht="14.25">
      <c r="A27" s="34" t="s">
        <v>102</v>
      </c>
      <c r="B27" s="18">
        <v>287209</v>
      </c>
      <c r="C27" s="18">
        <v>178055</v>
      </c>
      <c r="D27" s="19">
        <v>465264</v>
      </c>
      <c r="E27" s="47"/>
      <c r="F27" s="18">
        <v>4275</v>
      </c>
      <c r="G27" s="18">
        <v>19476</v>
      </c>
      <c r="H27" s="19">
        <v>23751</v>
      </c>
    </row>
    <row r="28" spans="1:8" ht="14.25">
      <c r="A28" s="34" t="s">
        <v>103</v>
      </c>
      <c r="B28" s="18">
        <v>286061</v>
      </c>
      <c r="C28" s="18">
        <v>188163</v>
      </c>
      <c r="D28" s="19">
        <v>474224</v>
      </c>
      <c r="E28" s="47"/>
      <c r="F28" s="18">
        <v>8906</v>
      </c>
      <c r="G28" s="18">
        <v>16023</v>
      </c>
      <c r="H28" s="19">
        <v>24929</v>
      </c>
    </row>
    <row r="29" spans="1:8" ht="14.25">
      <c r="A29" s="34" t="s">
        <v>104</v>
      </c>
      <c r="B29" s="18">
        <v>294008</v>
      </c>
      <c r="C29" s="18">
        <v>221967</v>
      </c>
      <c r="D29" s="19">
        <v>515975</v>
      </c>
      <c r="E29" s="47"/>
      <c r="F29" s="18">
        <v>10594</v>
      </c>
      <c r="G29" s="18">
        <v>8458</v>
      </c>
      <c r="H29" s="19">
        <v>19052</v>
      </c>
    </row>
    <row r="30" spans="1:8" ht="14.25">
      <c r="A30" s="34" t="s">
        <v>106</v>
      </c>
      <c r="B30" s="18">
        <v>256171</v>
      </c>
      <c r="C30" s="18">
        <v>188856</v>
      </c>
      <c r="D30" s="19">
        <v>445027</v>
      </c>
      <c r="E30" s="47"/>
      <c r="F30" s="18">
        <v>7344</v>
      </c>
      <c r="G30" s="18">
        <v>13974</v>
      </c>
      <c r="H30" s="19">
        <v>21318</v>
      </c>
    </row>
    <row r="31" spans="1:9" ht="15" thickBot="1">
      <c r="A31" s="22" t="s">
        <v>295</v>
      </c>
      <c r="B31" s="38">
        <v>2974208</v>
      </c>
      <c r="C31" s="38">
        <v>2123093</v>
      </c>
      <c r="D31" s="38">
        <v>5097301</v>
      </c>
      <c r="E31" s="48"/>
      <c r="F31" s="38">
        <v>86701</v>
      </c>
      <c r="G31" s="38">
        <v>192898</v>
      </c>
      <c r="H31" s="38">
        <v>279599</v>
      </c>
      <c r="I31" s="38"/>
    </row>
    <row r="32" spans="1:10" ht="15" thickBot="1">
      <c r="A32" s="40" t="s">
        <v>107</v>
      </c>
      <c r="B32" s="41">
        <v>8790410</v>
      </c>
      <c r="C32" s="41">
        <v>5130862</v>
      </c>
      <c r="D32" s="41">
        <v>13921272</v>
      </c>
      <c r="E32" s="41"/>
      <c r="F32" s="41">
        <v>284163</v>
      </c>
      <c r="G32" s="41">
        <v>600629</v>
      </c>
      <c r="H32" s="41">
        <v>884792</v>
      </c>
      <c r="I32" s="41"/>
      <c r="J32" s="41"/>
    </row>
    <row r="33" spans="1:8" ht="14.25" customHeight="1">
      <c r="A33" s="390" t="s">
        <v>252</v>
      </c>
      <c r="B33" s="390"/>
      <c r="C33" s="390"/>
      <c r="D33" s="390"/>
      <c r="E33" s="390"/>
      <c r="F33" s="390"/>
      <c r="G33" s="390"/>
      <c r="H33" s="390"/>
    </row>
  </sheetData>
  <sheetProtection/>
  <mergeCells count="5">
    <mergeCell ref="A2:J2"/>
    <mergeCell ref="A3:A4"/>
    <mergeCell ref="B3:D3"/>
    <mergeCell ref="A33:H33"/>
    <mergeCell ref="A1:J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J33"/>
  <sheetViews>
    <sheetView zoomScalePageLayoutView="0" workbookViewId="0" topLeftCell="A1">
      <selection activeCell="H40" sqref="H40"/>
    </sheetView>
  </sheetViews>
  <sheetFormatPr defaultColWidth="11.421875" defaultRowHeight="15"/>
  <cols>
    <col min="1" max="1" width="26.421875" style="2" customWidth="1"/>
    <col min="2" max="16384" width="11.421875" style="2" customWidth="1"/>
  </cols>
  <sheetData>
    <row r="1" spans="1:10" ht="15" customHeight="1">
      <c r="A1" s="371" t="s">
        <v>311</v>
      </c>
      <c r="B1" s="371"/>
      <c r="C1" s="371"/>
      <c r="D1" s="371"/>
      <c r="E1" s="371"/>
      <c r="F1" s="371"/>
      <c r="G1" s="371"/>
      <c r="H1" s="371"/>
      <c r="I1" s="371"/>
      <c r="J1" s="371"/>
    </row>
    <row r="2" spans="1:10" ht="15" customHeight="1">
      <c r="A2" s="387" t="s">
        <v>312</v>
      </c>
      <c r="B2" s="387"/>
      <c r="C2" s="387"/>
      <c r="D2" s="387"/>
      <c r="E2" s="387"/>
      <c r="F2" s="387"/>
      <c r="G2" s="387"/>
      <c r="H2" s="387"/>
      <c r="I2" s="387"/>
      <c r="J2" s="387"/>
    </row>
    <row r="3" spans="1:10" ht="15" thickBot="1">
      <c r="A3" s="394" t="s">
        <v>84</v>
      </c>
      <c r="B3" s="397" t="s">
        <v>313</v>
      </c>
      <c r="C3" s="397"/>
      <c r="D3" s="397"/>
      <c r="E3" s="397"/>
      <c r="F3" s="210"/>
      <c r="G3" s="397" t="s">
        <v>314</v>
      </c>
      <c r="H3" s="397"/>
      <c r="I3" s="397"/>
      <c r="J3" s="397"/>
    </row>
    <row r="4" spans="1:10" ht="15" thickBot="1">
      <c r="A4" s="395"/>
      <c r="B4" s="3" t="s">
        <v>315</v>
      </c>
      <c r="C4" s="3" t="s">
        <v>316</v>
      </c>
      <c r="D4" s="3" t="s">
        <v>317</v>
      </c>
      <c r="E4" s="3" t="s">
        <v>205</v>
      </c>
      <c r="F4" s="3"/>
      <c r="G4" s="3" t="s">
        <v>315</v>
      </c>
      <c r="H4" s="3" t="s">
        <v>316</v>
      </c>
      <c r="I4" s="3" t="s">
        <v>317</v>
      </c>
      <c r="J4" s="3" t="s">
        <v>205</v>
      </c>
    </row>
    <row r="5" spans="1:10" ht="14.25">
      <c r="A5" s="34" t="s">
        <v>85</v>
      </c>
      <c r="B5" s="18">
        <v>34557</v>
      </c>
      <c r="C5" s="18">
        <v>4073</v>
      </c>
      <c r="D5" s="18"/>
      <c r="E5" s="19">
        <v>38630</v>
      </c>
      <c r="F5" s="20"/>
      <c r="G5" s="18">
        <v>74073</v>
      </c>
      <c r="H5" s="18">
        <v>4267</v>
      </c>
      <c r="I5" s="18"/>
      <c r="J5" s="19">
        <v>78340</v>
      </c>
    </row>
    <row r="6" spans="1:10" ht="14.25">
      <c r="A6" s="34" t="s">
        <v>86</v>
      </c>
      <c r="B6" s="18">
        <v>82528</v>
      </c>
      <c r="C6" s="18">
        <v>8356</v>
      </c>
      <c r="D6" s="18"/>
      <c r="E6" s="19">
        <v>90884</v>
      </c>
      <c r="F6" s="20"/>
      <c r="G6" s="18">
        <v>167432</v>
      </c>
      <c r="H6" s="18">
        <v>8639</v>
      </c>
      <c r="I6" s="18">
        <v>4</v>
      </c>
      <c r="J6" s="19">
        <v>176075</v>
      </c>
    </row>
    <row r="7" spans="1:10" ht="14.25">
      <c r="A7" s="34" t="s">
        <v>87</v>
      </c>
      <c r="B7" s="18">
        <v>70986</v>
      </c>
      <c r="C7" s="18">
        <v>7385</v>
      </c>
      <c r="D7" s="18"/>
      <c r="E7" s="19">
        <v>78371</v>
      </c>
      <c r="F7" s="20"/>
      <c r="G7" s="18">
        <v>168214</v>
      </c>
      <c r="H7" s="18">
        <v>9475</v>
      </c>
      <c r="I7" s="18"/>
      <c r="J7" s="19">
        <v>177689</v>
      </c>
    </row>
    <row r="8" spans="1:10" ht="15" thickBot="1">
      <c r="A8" s="50" t="s">
        <v>289</v>
      </c>
      <c r="B8" s="38">
        <v>188071</v>
      </c>
      <c r="C8" s="38">
        <v>19814</v>
      </c>
      <c r="D8" s="38"/>
      <c r="E8" s="38">
        <v>207885</v>
      </c>
      <c r="F8" s="44"/>
      <c r="G8" s="38">
        <v>409719</v>
      </c>
      <c r="H8" s="38">
        <v>22381</v>
      </c>
      <c r="I8" s="38">
        <v>4</v>
      </c>
      <c r="J8" s="38">
        <v>432104</v>
      </c>
    </row>
    <row r="9" spans="1:10" ht="14.25">
      <c r="A9" s="34" t="s">
        <v>88</v>
      </c>
      <c r="B9" s="18">
        <v>42038</v>
      </c>
      <c r="C9" s="18">
        <v>6161</v>
      </c>
      <c r="D9" s="18"/>
      <c r="E9" s="19">
        <v>48199</v>
      </c>
      <c r="F9" s="20"/>
      <c r="G9" s="18">
        <v>135359</v>
      </c>
      <c r="H9" s="18">
        <v>10608</v>
      </c>
      <c r="I9" s="18">
        <v>15</v>
      </c>
      <c r="J9" s="19">
        <v>145982</v>
      </c>
    </row>
    <row r="10" spans="1:10" ht="14.25">
      <c r="A10" s="34" t="s">
        <v>89</v>
      </c>
      <c r="B10" s="18">
        <v>28128</v>
      </c>
      <c r="C10" s="18">
        <v>5999</v>
      </c>
      <c r="D10" s="18"/>
      <c r="E10" s="19">
        <v>34127</v>
      </c>
      <c r="F10" s="20"/>
      <c r="G10" s="18">
        <v>60672</v>
      </c>
      <c r="H10" s="18">
        <v>19255</v>
      </c>
      <c r="I10" s="18"/>
      <c r="J10" s="19">
        <v>79927</v>
      </c>
    </row>
    <row r="11" spans="1:10" ht="14.25">
      <c r="A11" s="34" t="s">
        <v>290</v>
      </c>
      <c r="B11" s="18">
        <v>106955</v>
      </c>
      <c r="C11" s="18">
        <v>12695</v>
      </c>
      <c r="D11" s="18">
        <v>1</v>
      </c>
      <c r="E11" s="19">
        <v>119651</v>
      </c>
      <c r="F11" s="20"/>
      <c r="G11" s="18">
        <v>271772</v>
      </c>
      <c r="H11" s="18">
        <v>17797</v>
      </c>
      <c r="I11" s="18">
        <v>36</v>
      </c>
      <c r="J11" s="19">
        <v>289605</v>
      </c>
    </row>
    <row r="12" spans="1:10" ht="14.25">
      <c r="A12" s="34" t="s">
        <v>90</v>
      </c>
      <c r="B12" s="18">
        <v>40402</v>
      </c>
      <c r="C12" s="18">
        <v>6217</v>
      </c>
      <c r="D12" s="18"/>
      <c r="E12" s="19">
        <v>46619</v>
      </c>
      <c r="F12" s="20"/>
      <c r="G12" s="18">
        <v>91669</v>
      </c>
      <c r="H12" s="18">
        <v>15180</v>
      </c>
      <c r="I12" s="18">
        <v>1</v>
      </c>
      <c r="J12" s="19">
        <v>106850</v>
      </c>
    </row>
    <row r="13" spans="1:10" ht="14.25">
      <c r="A13" s="34" t="s">
        <v>91</v>
      </c>
      <c r="B13" s="18">
        <v>30097</v>
      </c>
      <c r="C13" s="18">
        <v>7082</v>
      </c>
      <c r="D13" s="18"/>
      <c r="E13" s="19">
        <v>37179</v>
      </c>
      <c r="F13" s="20"/>
      <c r="G13" s="18">
        <v>46722</v>
      </c>
      <c r="H13" s="18">
        <v>3187</v>
      </c>
      <c r="I13" s="18"/>
      <c r="J13" s="19">
        <v>49909</v>
      </c>
    </row>
    <row r="14" spans="1:10" ht="14.25">
      <c r="A14" s="34" t="s">
        <v>291</v>
      </c>
      <c r="B14" s="18">
        <v>74186</v>
      </c>
      <c r="C14" s="18">
        <v>9073</v>
      </c>
      <c r="D14" s="18"/>
      <c r="E14" s="19">
        <v>83259</v>
      </c>
      <c r="F14" s="20"/>
      <c r="G14" s="18">
        <v>191531</v>
      </c>
      <c r="H14" s="18">
        <v>21210</v>
      </c>
      <c r="I14" s="18">
        <v>1</v>
      </c>
      <c r="J14" s="19">
        <v>212742</v>
      </c>
    </row>
    <row r="15" spans="1:10" ht="14.25">
      <c r="A15" s="34" t="s">
        <v>292</v>
      </c>
      <c r="B15" s="18">
        <v>19805</v>
      </c>
      <c r="C15" s="18">
        <v>4175</v>
      </c>
      <c r="D15" s="18"/>
      <c r="E15" s="19">
        <v>23980</v>
      </c>
      <c r="F15" s="20"/>
      <c r="G15" s="18">
        <v>51319</v>
      </c>
      <c r="H15" s="18">
        <v>10637</v>
      </c>
      <c r="I15" s="18"/>
      <c r="J15" s="19">
        <v>61956</v>
      </c>
    </row>
    <row r="16" spans="1:10" ht="14.25">
      <c r="A16" s="34" t="s">
        <v>93</v>
      </c>
      <c r="B16" s="51">
        <v>141</v>
      </c>
      <c r="C16" s="51">
        <v>21</v>
      </c>
      <c r="D16" s="51"/>
      <c r="E16" s="51">
        <v>162</v>
      </c>
      <c r="F16" s="20"/>
      <c r="G16" s="18">
        <v>148197</v>
      </c>
      <c r="H16" s="20">
        <v>30</v>
      </c>
      <c r="I16" s="20"/>
      <c r="J16" s="19">
        <v>148227</v>
      </c>
    </row>
    <row r="17" spans="1:10" ht="14.25">
      <c r="A17" s="34" t="s">
        <v>94</v>
      </c>
      <c r="B17" s="18">
        <v>64780</v>
      </c>
      <c r="C17" s="18">
        <v>6661</v>
      </c>
      <c r="D17" s="18"/>
      <c r="E17" s="19">
        <v>71441</v>
      </c>
      <c r="F17" s="20"/>
      <c r="G17" s="18">
        <v>137250</v>
      </c>
      <c r="H17" s="18">
        <v>7929</v>
      </c>
      <c r="I17" s="18">
        <v>17</v>
      </c>
      <c r="J17" s="19">
        <v>145196</v>
      </c>
    </row>
    <row r="18" spans="1:10" ht="14.25">
      <c r="A18" s="34" t="s">
        <v>96</v>
      </c>
      <c r="B18" s="18">
        <v>112032</v>
      </c>
      <c r="C18" s="18">
        <v>12103</v>
      </c>
      <c r="D18" s="18"/>
      <c r="E18" s="19">
        <v>124135</v>
      </c>
      <c r="F18" s="20"/>
      <c r="G18" s="18">
        <v>159669</v>
      </c>
      <c r="H18" s="18">
        <v>11295</v>
      </c>
      <c r="I18" s="18">
        <v>7</v>
      </c>
      <c r="J18" s="19">
        <v>170971</v>
      </c>
    </row>
    <row r="19" spans="1:10" ht="14.25">
      <c r="A19" s="34" t="s">
        <v>105</v>
      </c>
      <c r="B19" s="18">
        <v>75356</v>
      </c>
      <c r="C19" s="18">
        <v>8015</v>
      </c>
      <c r="D19" s="18"/>
      <c r="E19" s="19">
        <v>83371</v>
      </c>
      <c r="F19" s="20"/>
      <c r="G19" s="18">
        <v>196321</v>
      </c>
      <c r="H19" s="18">
        <v>13532</v>
      </c>
      <c r="I19" s="18">
        <v>6</v>
      </c>
      <c r="J19" s="19">
        <v>209859</v>
      </c>
    </row>
    <row r="20" spans="1:10" ht="15" thickBot="1">
      <c r="A20" s="50" t="s">
        <v>293</v>
      </c>
      <c r="B20" s="38">
        <v>593920</v>
      </c>
      <c r="C20" s="38">
        <v>78202</v>
      </c>
      <c r="D20" s="38">
        <v>1</v>
      </c>
      <c r="E20" s="38">
        <v>672123</v>
      </c>
      <c r="F20" s="44"/>
      <c r="G20" s="38">
        <v>1490481</v>
      </c>
      <c r="H20" s="38">
        <v>130660</v>
      </c>
      <c r="I20" s="38">
        <v>83</v>
      </c>
      <c r="J20" s="38">
        <v>1621224</v>
      </c>
    </row>
    <row r="21" spans="1:10" ht="14.25">
      <c r="A21" s="34" t="s">
        <v>95</v>
      </c>
      <c r="B21" s="18">
        <v>96195</v>
      </c>
      <c r="C21" s="18">
        <v>2393</v>
      </c>
      <c r="D21" s="18"/>
      <c r="E21" s="19">
        <v>98588</v>
      </c>
      <c r="F21" s="20"/>
      <c r="G21" s="18">
        <v>145316</v>
      </c>
      <c r="H21" s="18">
        <v>2799</v>
      </c>
      <c r="I21" s="18">
        <v>3</v>
      </c>
      <c r="J21" s="19">
        <v>148118</v>
      </c>
    </row>
    <row r="22" spans="1:10" ht="14.25">
      <c r="A22" s="34" t="s">
        <v>97</v>
      </c>
      <c r="B22" s="18">
        <v>50699</v>
      </c>
      <c r="C22" s="18">
        <v>3065</v>
      </c>
      <c r="D22" s="18"/>
      <c r="E22" s="19">
        <v>53764</v>
      </c>
      <c r="F22" s="20"/>
      <c r="G22" s="18">
        <v>104271</v>
      </c>
      <c r="H22" s="18">
        <v>3146</v>
      </c>
      <c r="I22" s="18"/>
      <c r="J22" s="19">
        <v>107417</v>
      </c>
    </row>
    <row r="23" spans="1:10" ht="14.25">
      <c r="A23" s="34" t="s">
        <v>98</v>
      </c>
      <c r="B23" s="18">
        <v>59555</v>
      </c>
      <c r="C23" s="18">
        <v>3895</v>
      </c>
      <c r="D23" s="18"/>
      <c r="E23" s="19">
        <v>63450</v>
      </c>
      <c r="F23" s="20"/>
      <c r="G23" s="18">
        <v>98140</v>
      </c>
      <c r="H23" s="18">
        <v>3274</v>
      </c>
      <c r="I23" s="18">
        <v>3</v>
      </c>
      <c r="J23" s="19">
        <v>101417</v>
      </c>
    </row>
    <row r="24" spans="1:10" ht="14.25">
      <c r="A24" s="34" t="s">
        <v>99</v>
      </c>
      <c r="B24" s="18">
        <v>26681</v>
      </c>
      <c r="C24" s="18">
        <v>2527</v>
      </c>
      <c r="D24" s="18"/>
      <c r="E24" s="19">
        <v>29208</v>
      </c>
      <c r="F24" s="20"/>
      <c r="G24" s="18">
        <v>43399</v>
      </c>
      <c r="H24" s="18">
        <v>2410</v>
      </c>
      <c r="I24" s="18">
        <v>14</v>
      </c>
      <c r="J24" s="19">
        <v>45823</v>
      </c>
    </row>
    <row r="25" spans="1:10" ht="14.25">
      <c r="A25" s="34" t="s">
        <v>100</v>
      </c>
      <c r="B25" s="18">
        <v>44633</v>
      </c>
      <c r="C25" s="18">
        <v>4250</v>
      </c>
      <c r="D25" s="18">
        <v>1</v>
      </c>
      <c r="E25" s="19">
        <v>48884</v>
      </c>
      <c r="F25" s="20"/>
      <c r="G25" s="18">
        <v>103168</v>
      </c>
      <c r="H25" s="18">
        <v>4357</v>
      </c>
      <c r="I25" s="18">
        <v>2</v>
      </c>
      <c r="J25" s="19">
        <v>107527</v>
      </c>
    </row>
    <row r="26" spans="1:10" ht="14.25">
      <c r="A26" s="34" t="s">
        <v>101</v>
      </c>
      <c r="B26" s="18">
        <v>46260</v>
      </c>
      <c r="C26" s="18">
        <v>3357</v>
      </c>
      <c r="D26" s="18"/>
      <c r="E26" s="19">
        <v>49617</v>
      </c>
      <c r="F26" s="20"/>
      <c r="G26" s="18">
        <v>87391</v>
      </c>
      <c r="H26" s="18">
        <v>13340</v>
      </c>
      <c r="I26" s="18"/>
      <c r="J26" s="19">
        <v>100731</v>
      </c>
    </row>
    <row r="27" spans="1:10" ht="14.25">
      <c r="A27" s="34" t="s">
        <v>102</v>
      </c>
      <c r="B27" s="18">
        <v>26251</v>
      </c>
      <c r="C27" s="18">
        <v>1829</v>
      </c>
      <c r="D27" s="18"/>
      <c r="E27" s="19">
        <v>28080</v>
      </c>
      <c r="F27" s="20"/>
      <c r="G27" s="18">
        <v>51037</v>
      </c>
      <c r="H27" s="18">
        <v>4041</v>
      </c>
      <c r="I27" s="18"/>
      <c r="J27" s="19">
        <v>55078</v>
      </c>
    </row>
    <row r="28" spans="1:10" ht="14.25">
      <c r="A28" s="34" t="s">
        <v>103</v>
      </c>
      <c r="B28" s="18">
        <v>104148</v>
      </c>
      <c r="C28" s="18">
        <v>3950</v>
      </c>
      <c r="D28" s="18"/>
      <c r="E28" s="19">
        <v>108098</v>
      </c>
      <c r="F28" s="20"/>
      <c r="G28" s="18">
        <v>155066</v>
      </c>
      <c r="H28" s="18">
        <v>4464</v>
      </c>
      <c r="I28" s="18">
        <v>10</v>
      </c>
      <c r="J28" s="19">
        <v>159540</v>
      </c>
    </row>
    <row r="29" spans="1:10" ht="14.25">
      <c r="A29" s="34" t="s">
        <v>104</v>
      </c>
      <c r="B29" s="20">
        <v>18</v>
      </c>
      <c r="C29" s="20">
        <v>1</v>
      </c>
      <c r="D29" s="20"/>
      <c r="E29" s="21">
        <v>19</v>
      </c>
      <c r="F29" s="20"/>
      <c r="G29" s="18">
        <v>90903</v>
      </c>
      <c r="H29" s="20">
        <v>1</v>
      </c>
      <c r="I29" s="20">
        <v>1</v>
      </c>
      <c r="J29" s="19">
        <v>90905</v>
      </c>
    </row>
    <row r="30" spans="1:10" ht="14.25">
      <c r="A30" s="34" t="s">
        <v>106</v>
      </c>
      <c r="B30" s="20">
        <v>48</v>
      </c>
      <c r="C30" s="20">
        <v>4</v>
      </c>
      <c r="D30" s="20"/>
      <c r="E30" s="21">
        <v>52</v>
      </c>
      <c r="F30" s="20"/>
      <c r="G30" s="18">
        <v>38735</v>
      </c>
      <c r="H30" s="20">
        <v>78</v>
      </c>
      <c r="I30" s="20"/>
      <c r="J30" s="19">
        <v>38813</v>
      </c>
    </row>
    <row r="31" spans="1:10" ht="15" thickBot="1">
      <c r="A31" s="50" t="s">
        <v>295</v>
      </c>
      <c r="B31" s="38">
        <v>454488</v>
      </c>
      <c r="C31" s="38">
        <v>25271</v>
      </c>
      <c r="D31" s="38">
        <v>1</v>
      </c>
      <c r="E31" s="38">
        <v>479760</v>
      </c>
      <c r="F31" s="48"/>
      <c r="G31" s="38">
        <v>917426</v>
      </c>
      <c r="H31" s="38">
        <v>37910</v>
      </c>
      <c r="I31" s="38">
        <v>33</v>
      </c>
      <c r="J31" s="38">
        <v>955369</v>
      </c>
    </row>
    <row r="32" spans="1:10" ht="15" thickBot="1">
      <c r="A32" s="40" t="s">
        <v>107</v>
      </c>
      <c r="B32" s="41">
        <v>1236479</v>
      </c>
      <c r="C32" s="41">
        <v>123287</v>
      </c>
      <c r="D32" s="41">
        <v>2</v>
      </c>
      <c r="E32" s="41">
        <v>1359768</v>
      </c>
      <c r="F32" s="49"/>
      <c r="G32" s="41">
        <v>2817626</v>
      </c>
      <c r="H32" s="41">
        <v>190951</v>
      </c>
      <c r="I32" s="41">
        <v>120</v>
      </c>
      <c r="J32" s="41">
        <v>3008697</v>
      </c>
    </row>
    <row r="33" spans="1:10" ht="15" customHeight="1">
      <c r="A33" s="390" t="s">
        <v>252</v>
      </c>
      <c r="B33" s="390"/>
      <c r="C33" s="390"/>
      <c r="D33" s="390"/>
      <c r="E33" s="390"/>
      <c r="F33" s="390"/>
      <c r="G33" s="390"/>
      <c r="H33" s="390"/>
      <c r="I33" s="390"/>
      <c r="J33" s="390"/>
    </row>
  </sheetData>
  <sheetProtection/>
  <mergeCells count="6">
    <mergeCell ref="A1:J1"/>
    <mergeCell ref="A2:J2"/>
    <mergeCell ref="A3:A4"/>
    <mergeCell ref="B3:E3"/>
    <mergeCell ref="G3:J3"/>
    <mergeCell ref="A33:J3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J33"/>
  <sheetViews>
    <sheetView zoomScalePageLayoutView="0" workbookViewId="0" topLeftCell="A1">
      <selection activeCell="G39" sqref="G39"/>
    </sheetView>
  </sheetViews>
  <sheetFormatPr defaultColWidth="11.421875" defaultRowHeight="15"/>
  <cols>
    <col min="1" max="1" width="24.7109375" style="0" bestFit="1" customWidth="1"/>
    <col min="5" max="5" width="6.8515625" style="0" customWidth="1"/>
    <col min="8" max="8" width="11.421875" style="0" customWidth="1"/>
    <col min="9" max="9" width="0.13671875" style="0" customWidth="1"/>
    <col min="10" max="10" width="11.421875" style="0" hidden="1" customWidth="1"/>
  </cols>
  <sheetData>
    <row r="1" spans="1:10" ht="14.25" customHeight="1">
      <c r="A1" s="371" t="s">
        <v>318</v>
      </c>
      <c r="B1" s="371"/>
      <c r="C1" s="371"/>
      <c r="D1" s="371"/>
      <c r="E1" s="371"/>
      <c r="F1" s="371"/>
      <c r="G1" s="371"/>
      <c r="H1" s="371"/>
      <c r="I1" s="371"/>
      <c r="J1" s="371"/>
    </row>
    <row r="2" spans="1:10" ht="14.25">
      <c r="A2" s="387" t="s">
        <v>319</v>
      </c>
      <c r="B2" s="387"/>
      <c r="C2" s="387"/>
      <c r="D2" s="387"/>
      <c r="E2" s="387"/>
      <c r="F2" s="387"/>
      <c r="G2" s="387"/>
      <c r="H2" s="387"/>
      <c r="I2" s="387"/>
      <c r="J2" s="387"/>
    </row>
    <row r="3" spans="1:10" ht="15" customHeight="1" thickBot="1">
      <c r="A3" s="394" t="s">
        <v>84</v>
      </c>
      <c r="B3" s="396" t="s">
        <v>313</v>
      </c>
      <c r="C3" s="396"/>
      <c r="D3" s="396"/>
      <c r="E3" s="168"/>
      <c r="F3" s="389" t="s">
        <v>314</v>
      </c>
      <c r="G3" s="389"/>
      <c r="H3" s="389"/>
      <c r="I3" s="208"/>
      <c r="J3" s="208"/>
    </row>
    <row r="4" spans="1:8" ht="15" thickBot="1">
      <c r="A4" s="395"/>
      <c r="B4" s="3" t="s">
        <v>304</v>
      </c>
      <c r="C4" s="3" t="s">
        <v>305</v>
      </c>
      <c r="D4" s="3" t="s">
        <v>205</v>
      </c>
      <c r="E4" s="3"/>
      <c r="F4" s="3" t="s">
        <v>304</v>
      </c>
      <c r="G4" s="3" t="s">
        <v>305</v>
      </c>
      <c r="H4" s="3" t="s">
        <v>205</v>
      </c>
    </row>
    <row r="5" spans="1:8" ht="14.25">
      <c r="A5" s="34" t="s">
        <v>85</v>
      </c>
      <c r="B5" s="18">
        <v>31785</v>
      </c>
      <c r="C5" s="18">
        <v>6845</v>
      </c>
      <c r="D5" s="19">
        <v>38630</v>
      </c>
      <c r="E5" s="47"/>
      <c r="F5" s="18">
        <v>58897</v>
      </c>
      <c r="G5" s="18">
        <v>19443</v>
      </c>
      <c r="H5" s="19">
        <v>78340</v>
      </c>
    </row>
    <row r="6" spans="1:8" ht="14.25">
      <c r="A6" s="34" t="s">
        <v>86</v>
      </c>
      <c r="B6" s="18">
        <v>75011</v>
      </c>
      <c r="C6" s="18">
        <v>15873</v>
      </c>
      <c r="D6" s="19">
        <v>90884</v>
      </c>
      <c r="E6" s="47"/>
      <c r="F6" s="18">
        <v>130869</v>
      </c>
      <c r="G6" s="18">
        <v>45206</v>
      </c>
      <c r="H6" s="19">
        <v>176075</v>
      </c>
    </row>
    <row r="7" spans="1:8" ht="14.25">
      <c r="A7" s="34" t="s">
        <v>87</v>
      </c>
      <c r="B7" s="18">
        <v>65397</v>
      </c>
      <c r="C7" s="18">
        <v>12974</v>
      </c>
      <c r="D7" s="19">
        <v>78371</v>
      </c>
      <c r="E7" s="47"/>
      <c r="F7" s="18">
        <v>133563</v>
      </c>
      <c r="G7" s="18">
        <v>44126</v>
      </c>
      <c r="H7" s="19">
        <v>177689</v>
      </c>
    </row>
    <row r="8" spans="1:8" ht="15" thickBot="1">
      <c r="A8" s="22" t="s">
        <v>289</v>
      </c>
      <c r="B8" s="38">
        <v>172193</v>
      </c>
      <c r="C8" s="38">
        <v>35692</v>
      </c>
      <c r="D8" s="38">
        <v>207885</v>
      </c>
      <c r="E8" s="48"/>
      <c r="F8" s="38">
        <v>323329</v>
      </c>
      <c r="G8" s="38">
        <v>108775</v>
      </c>
      <c r="H8" s="38">
        <v>432104</v>
      </c>
    </row>
    <row r="9" spans="1:8" ht="14.25">
      <c r="A9" s="34" t="s">
        <v>88</v>
      </c>
      <c r="B9" s="18">
        <v>37583</v>
      </c>
      <c r="C9" s="18">
        <v>10616</v>
      </c>
      <c r="D9" s="19">
        <v>48199</v>
      </c>
      <c r="E9" s="47"/>
      <c r="F9" s="18">
        <v>113151</v>
      </c>
      <c r="G9" s="18">
        <v>32831</v>
      </c>
      <c r="H9" s="19">
        <v>145982</v>
      </c>
    </row>
    <row r="10" spans="1:8" ht="14.25">
      <c r="A10" s="34" t="s">
        <v>89</v>
      </c>
      <c r="B10" s="18">
        <v>25193</v>
      </c>
      <c r="C10" s="18">
        <v>8934</v>
      </c>
      <c r="D10" s="19">
        <v>34127</v>
      </c>
      <c r="E10" s="47"/>
      <c r="F10" s="18">
        <v>60487</v>
      </c>
      <c r="G10" s="18">
        <v>19440</v>
      </c>
      <c r="H10" s="19">
        <v>79927</v>
      </c>
    </row>
    <row r="11" spans="1:8" ht="14.25">
      <c r="A11" s="34" t="s">
        <v>290</v>
      </c>
      <c r="B11" s="18">
        <v>88979</v>
      </c>
      <c r="C11" s="18">
        <v>30672</v>
      </c>
      <c r="D11" s="19">
        <v>119651</v>
      </c>
      <c r="E11" s="47"/>
      <c r="F11" s="18">
        <v>221644</v>
      </c>
      <c r="G11" s="18">
        <v>67961</v>
      </c>
      <c r="H11" s="19">
        <v>289605</v>
      </c>
    </row>
    <row r="12" spans="1:8" ht="14.25">
      <c r="A12" s="34" t="s">
        <v>90</v>
      </c>
      <c r="B12" s="18">
        <v>37989</v>
      </c>
      <c r="C12" s="18">
        <v>8630</v>
      </c>
      <c r="D12" s="19">
        <v>46619</v>
      </c>
      <c r="E12" s="47"/>
      <c r="F12" s="18">
        <v>83972</v>
      </c>
      <c r="G12" s="18">
        <v>22878</v>
      </c>
      <c r="H12" s="19">
        <v>106850</v>
      </c>
    </row>
    <row r="13" spans="1:8" ht="14.25">
      <c r="A13" s="34" t="s">
        <v>91</v>
      </c>
      <c r="B13" s="18">
        <v>30221</v>
      </c>
      <c r="C13" s="18">
        <v>6958</v>
      </c>
      <c r="D13" s="19">
        <v>37179</v>
      </c>
      <c r="E13" s="47"/>
      <c r="F13" s="18">
        <v>36583</v>
      </c>
      <c r="G13" s="18">
        <v>13326</v>
      </c>
      <c r="H13" s="19">
        <v>49909</v>
      </c>
    </row>
    <row r="14" spans="1:8" ht="14.25">
      <c r="A14" s="34" t="s">
        <v>291</v>
      </c>
      <c r="B14" s="18">
        <v>61235</v>
      </c>
      <c r="C14" s="18">
        <v>22024</v>
      </c>
      <c r="D14" s="18">
        <v>83259</v>
      </c>
      <c r="E14" s="47"/>
      <c r="F14" s="18">
        <v>161337</v>
      </c>
      <c r="G14" s="18">
        <v>51405</v>
      </c>
      <c r="H14" s="18">
        <v>212742</v>
      </c>
    </row>
    <row r="15" spans="1:8" ht="14.25">
      <c r="A15" s="34" t="s">
        <v>92</v>
      </c>
      <c r="B15" s="18">
        <v>17140</v>
      </c>
      <c r="C15" s="18">
        <v>6840</v>
      </c>
      <c r="D15" s="19">
        <v>23980</v>
      </c>
      <c r="E15" s="47"/>
      <c r="F15" s="18">
        <v>51703</v>
      </c>
      <c r="G15" s="18">
        <v>10253</v>
      </c>
      <c r="H15" s="19">
        <v>61956</v>
      </c>
    </row>
    <row r="16" spans="1:8" ht="14.25">
      <c r="A16" s="34" t="s">
        <v>93</v>
      </c>
      <c r="B16" s="18">
        <v>113</v>
      </c>
      <c r="C16" s="18">
        <v>49</v>
      </c>
      <c r="D16" s="19">
        <v>162</v>
      </c>
      <c r="E16" s="47"/>
      <c r="F16" s="18">
        <v>146707</v>
      </c>
      <c r="G16" s="18">
        <v>1520</v>
      </c>
      <c r="H16" s="19">
        <v>148227</v>
      </c>
    </row>
    <row r="17" spans="1:8" ht="14.25">
      <c r="A17" s="34" t="s">
        <v>94</v>
      </c>
      <c r="B17" s="18">
        <v>61299</v>
      </c>
      <c r="C17" s="18">
        <v>10142</v>
      </c>
      <c r="D17" s="19">
        <v>71441</v>
      </c>
      <c r="E17" s="47"/>
      <c r="F17" s="18">
        <v>116458</v>
      </c>
      <c r="G17" s="18">
        <v>28738</v>
      </c>
      <c r="H17" s="19">
        <v>145196</v>
      </c>
    </row>
    <row r="18" spans="1:8" ht="14.25">
      <c r="A18" s="34" t="s">
        <v>96</v>
      </c>
      <c r="B18" s="18">
        <v>107465</v>
      </c>
      <c r="C18" s="18">
        <v>16670</v>
      </c>
      <c r="D18" s="19">
        <v>124135</v>
      </c>
      <c r="E18" s="47"/>
      <c r="F18" s="18">
        <v>129642</v>
      </c>
      <c r="G18" s="18">
        <v>41329</v>
      </c>
      <c r="H18" s="19">
        <v>170971</v>
      </c>
    </row>
    <row r="19" spans="1:8" ht="14.25">
      <c r="A19" s="34" t="s">
        <v>105</v>
      </c>
      <c r="B19" s="18">
        <v>71339</v>
      </c>
      <c r="C19" s="18">
        <v>12032</v>
      </c>
      <c r="D19" s="19">
        <v>83371</v>
      </c>
      <c r="E19" s="47"/>
      <c r="F19" s="18">
        <v>160732</v>
      </c>
      <c r="G19" s="18">
        <v>49127</v>
      </c>
      <c r="H19" s="19">
        <v>209859</v>
      </c>
    </row>
    <row r="20" spans="1:8" ht="15" thickBot="1">
      <c r="A20" s="22" t="s">
        <v>293</v>
      </c>
      <c r="B20" s="38">
        <v>538556</v>
      </c>
      <c r="C20" s="38">
        <v>133567</v>
      </c>
      <c r="D20" s="38">
        <v>672123</v>
      </c>
      <c r="E20" s="48"/>
      <c r="F20" s="38">
        <v>1282416</v>
      </c>
      <c r="G20" s="38">
        <v>338808</v>
      </c>
      <c r="H20" s="38">
        <v>1621224</v>
      </c>
    </row>
    <row r="21" spans="1:8" ht="14.25">
      <c r="A21" s="34" t="s">
        <v>95</v>
      </c>
      <c r="B21" s="18">
        <v>69733</v>
      </c>
      <c r="C21" s="18">
        <v>28855</v>
      </c>
      <c r="D21" s="19">
        <v>98588</v>
      </c>
      <c r="E21" s="47"/>
      <c r="F21" s="18">
        <v>114599</v>
      </c>
      <c r="G21" s="18">
        <v>33519</v>
      </c>
      <c r="H21" s="19">
        <v>148118</v>
      </c>
    </row>
    <row r="22" spans="1:8" ht="14.25">
      <c r="A22" s="34" t="s">
        <v>97</v>
      </c>
      <c r="B22" s="18">
        <v>45516</v>
      </c>
      <c r="C22" s="18">
        <v>8248</v>
      </c>
      <c r="D22" s="19">
        <v>53764</v>
      </c>
      <c r="E22" s="47"/>
      <c r="F22" s="18">
        <v>81721</v>
      </c>
      <c r="G22" s="18">
        <v>25696</v>
      </c>
      <c r="H22" s="19">
        <v>107417</v>
      </c>
    </row>
    <row r="23" spans="1:8" ht="14.25">
      <c r="A23" s="34" t="s">
        <v>98</v>
      </c>
      <c r="B23" s="18">
        <v>54238</v>
      </c>
      <c r="C23" s="18">
        <v>9212</v>
      </c>
      <c r="D23" s="19">
        <v>63450</v>
      </c>
      <c r="E23" s="47"/>
      <c r="F23" s="18">
        <v>76232</v>
      </c>
      <c r="G23" s="18">
        <v>25185</v>
      </c>
      <c r="H23" s="19">
        <v>101417</v>
      </c>
    </row>
    <row r="24" spans="1:8" ht="14.25">
      <c r="A24" s="34" t="s">
        <v>306</v>
      </c>
      <c r="B24" s="18">
        <v>17991</v>
      </c>
      <c r="C24" s="18">
        <v>11217</v>
      </c>
      <c r="D24" s="19">
        <v>29208</v>
      </c>
      <c r="E24" s="47"/>
      <c r="F24" s="18">
        <v>33468</v>
      </c>
      <c r="G24" s="18">
        <v>12355</v>
      </c>
      <c r="H24" s="19">
        <v>45823</v>
      </c>
    </row>
    <row r="25" spans="1:8" ht="14.25">
      <c r="A25" s="34" t="s">
        <v>100</v>
      </c>
      <c r="B25" s="18">
        <v>31425</v>
      </c>
      <c r="C25" s="18">
        <v>17459</v>
      </c>
      <c r="D25" s="19">
        <v>48884</v>
      </c>
      <c r="E25" s="47"/>
      <c r="F25" s="18">
        <v>83631</v>
      </c>
      <c r="G25" s="18">
        <v>23896</v>
      </c>
      <c r="H25" s="19">
        <v>107527</v>
      </c>
    </row>
    <row r="26" spans="1:8" ht="14.25">
      <c r="A26" s="34" t="s">
        <v>101</v>
      </c>
      <c r="B26" s="18">
        <v>38852</v>
      </c>
      <c r="C26" s="18">
        <v>10765</v>
      </c>
      <c r="D26" s="19">
        <v>49617</v>
      </c>
      <c r="E26" s="47"/>
      <c r="F26" s="18">
        <v>76074</v>
      </c>
      <c r="G26" s="18">
        <v>24657</v>
      </c>
      <c r="H26" s="19">
        <v>100731</v>
      </c>
    </row>
    <row r="27" spans="1:8" ht="14.25">
      <c r="A27" s="34" t="s">
        <v>102</v>
      </c>
      <c r="B27" s="18">
        <v>21935</v>
      </c>
      <c r="C27" s="18">
        <v>6145</v>
      </c>
      <c r="D27" s="19">
        <v>28080</v>
      </c>
      <c r="E27" s="47"/>
      <c r="F27" s="18">
        <v>39980</v>
      </c>
      <c r="G27" s="18">
        <v>15098</v>
      </c>
      <c r="H27" s="19">
        <v>55078</v>
      </c>
    </row>
    <row r="28" spans="1:8" ht="14.25">
      <c r="A28" s="34" t="s">
        <v>103</v>
      </c>
      <c r="B28" s="18">
        <v>73236</v>
      </c>
      <c r="C28" s="18">
        <v>34862</v>
      </c>
      <c r="D28" s="19">
        <v>108098</v>
      </c>
      <c r="E28" s="47"/>
      <c r="F28" s="18">
        <v>118792</v>
      </c>
      <c r="G28" s="18">
        <v>40748</v>
      </c>
      <c r="H28" s="19">
        <v>159540</v>
      </c>
    </row>
    <row r="29" spans="1:8" ht="14.25">
      <c r="A29" s="34" t="s">
        <v>104</v>
      </c>
      <c r="B29" s="18">
        <v>15</v>
      </c>
      <c r="C29" s="18">
        <v>4</v>
      </c>
      <c r="D29" s="19">
        <v>19</v>
      </c>
      <c r="E29" s="47"/>
      <c r="F29" s="18">
        <v>90858</v>
      </c>
      <c r="G29" s="18">
        <v>47</v>
      </c>
      <c r="H29" s="19">
        <v>90905</v>
      </c>
    </row>
    <row r="30" spans="1:8" ht="14.25">
      <c r="A30" s="34" t="s">
        <v>106</v>
      </c>
      <c r="B30" s="18">
        <v>43</v>
      </c>
      <c r="C30" s="18">
        <v>9</v>
      </c>
      <c r="D30" s="19">
        <v>52</v>
      </c>
      <c r="E30" s="47"/>
      <c r="F30" s="18">
        <v>38315</v>
      </c>
      <c r="G30" s="18">
        <v>498</v>
      </c>
      <c r="H30" s="19">
        <v>38813</v>
      </c>
    </row>
    <row r="31" spans="1:9" ht="15" thickBot="1">
      <c r="A31" s="22" t="s">
        <v>295</v>
      </c>
      <c r="B31" s="38">
        <v>352984</v>
      </c>
      <c r="C31" s="38">
        <v>126776</v>
      </c>
      <c r="D31" s="38">
        <v>479760</v>
      </c>
      <c r="E31" s="48"/>
      <c r="F31" s="38">
        <v>753670</v>
      </c>
      <c r="G31" s="38">
        <v>201699</v>
      </c>
      <c r="H31" s="38">
        <v>955369</v>
      </c>
      <c r="I31" s="38">
        <v>1424307</v>
      </c>
    </row>
    <row r="32" spans="1:10" ht="15" thickBot="1">
      <c r="A32" s="40" t="s">
        <v>107</v>
      </c>
      <c r="B32" s="41">
        <v>1063733</v>
      </c>
      <c r="C32" s="41">
        <v>296035</v>
      </c>
      <c r="D32" s="41">
        <v>1359768</v>
      </c>
      <c r="E32" s="41"/>
      <c r="F32" s="41">
        <v>2359415</v>
      </c>
      <c r="G32" s="41">
        <v>649282</v>
      </c>
      <c r="H32" s="41">
        <v>3008697</v>
      </c>
      <c r="I32" s="41">
        <v>476</v>
      </c>
      <c r="J32" s="41">
        <v>3924402</v>
      </c>
    </row>
    <row r="33" spans="1:8" ht="14.25">
      <c r="A33" s="398" t="s">
        <v>252</v>
      </c>
      <c r="B33" s="398"/>
      <c r="C33" s="398"/>
      <c r="D33" s="398"/>
      <c r="F33" s="164"/>
      <c r="G33" s="164"/>
      <c r="H33" s="164"/>
    </row>
  </sheetData>
  <sheetProtection/>
  <mergeCells count="6">
    <mergeCell ref="A1:J1"/>
    <mergeCell ref="A2:J2"/>
    <mergeCell ref="A3:A4"/>
    <mergeCell ref="B3:D3"/>
    <mergeCell ref="F3:H3"/>
    <mergeCell ref="A33:D3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H13"/>
  <sheetViews>
    <sheetView zoomScalePageLayoutView="0" workbookViewId="0" topLeftCell="A1">
      <selection activeCell="I15" sqref="I15"/>
    </sheetView>
  </sheetViews>
  <sheetFormatPr defaultColWidth="11.421875" defaultRowHeight="15"/>
  <sheetData>
    <row r="1" spans="1:8" ht="14.25" customHeight="1">
      <c r="A1" s="371" t="s">
        <v>320</v>
      </c>
      <c r="B1" s="371"/>
      <c r="C1" s="371"/>
      <c r="D1" s="371"/>
      <c r="E1" s="371"/>
      <c r="F1" s="371"/>
      <c r="G1" s="371"/>
      <c r="H1" s="371"/>
    </row>
    <row r="2" spans="1:8" ht="14.25" customHeight="1">
      <c r="A2" s="387" t="s">
        <v>321</v>
      </c>
      <c r="B2" s="387"/>
      <c r="C2" s="387"/>
      <c r="D2" s="387"/>
      <c r="E2" s="387"/>
      <c r="F2" s="387"/>
      <c r="G2" s="387"/>
      <c r="H2" s="387"/>
    </row>
    <row r="3" spans="1:8" ht="15" customHeight="1" thickBot="1">
      <c r="A3" s="394" t="s">
        <v>255</v>
      </c>
      <c r="B3" s="399" t="s">
        <v>322</v>
      </c>
      <c r="C3" s="399"/>
      <c r="D3" s="399"/>
      <c r="E3" s="210"/>
      <c r="F3" s="399" t="s">
        <v>323</v>
      </c>
      <c r="G3" s="399"/>
      <c r="H3" s="399"/>
    </row>
    <row r="4" spans="1:8" ht="15" thickBot="1">
      <c r="A4" s="395"/>
      <c r="B4" s="3" t="s">
        <v>257</v>
      </c>
      <c r="C4" s="3" t="s">
        <v>258</v>
      </c>
      <c r="D4" s="3" t="s">
        <v>205</v>
      </c>
      <c r="E4" s="3"/>
      <c r="F4" s="3" t="s">
        <v>257</v>
      </c>
      <c r="G4" s="3" t="s">
        <v>258</v>
      </c>
      <c r="H4" s="3" t="s">
        <v>205</v>
      </c>
    </row>
    <row r="5" spans="1:8" ht="14.25">
      <c r="A5" s="156" t="s">
        <v>244</v>
      </c>
      <c r="B5" s="56">
        <v>82415</v>
      </c>
      <c r="C5" s="56">
        <v>66595</v>
      </c>
      <c r="D5" s="171">
        <v>149010</v>
      </c>
      <c r="E5" s="56"/>
      <c r="F5" s="56">
        <v>328047</v>
      </c>
      <c r="G5" s="56">
        <v>303297</v>
      </c>
      <c r="H5" s="171">
        <v>631344</v>
      </c>
    </row>
    <row r="6" spans="1:8" ht="14.25">
      <c r="A6" s="153" t="s">
        <v>245</v>
      </c>
      <c r="B6" s="57">
        <v>91729</v>
      </c>
      <c r="C6" s="57">
        <v>109458</v>
      </c>
      <c r="D6" s="172">
        <v>201187</v>
      </c>
      <c r="E6" s="57"/>
      <c r="F6" s="57">
        <v>217089</v>
      </c>
      <c r="G6" s="57">
        <v>302654</v>
      </c>
      <c r="H6" s="172">
        <v>519743</v>
      </c>
    </row>
    <row r="7" spans="1:8" ht="14.25">
      <c r="A7" s="156" t="s">
        <v>246</v>
      </c>
      <c r="B7" s="56">
        <v>135583</v>
      </c>
      <c r="C7" s="56">
        <v>147762</v>
      </c>
      <c r="D7" s="171">
        <v>283345</v>
      </c>
      <c r="E7" s="56"/>
      <c r="F7" s="56">
        <v>288864</v>
      </c>
      <c r="G7" s="56">
        <v>343065</v>
      </c>
      <c r="H7" s="171">
        <v>631929</v>
      </c>
    </row>
    <row r="8" spans="1:8" ht="14.25">
      <c r="A8" s="153" t="s">
        <v>247</v>
      </c>
      <c r="B8" s="57">
        <v>140705</v>
      </c>
      <c r="C8" s="57">
        <v>154264</v>
      </c>
      <c r="D8" s="172">
        <v>294969</v>
      </c>
      <c r="E8" s="57"/>
      <c r="F8" s="57">
        <v>241325</v>
      </c>
      <c r="G8" s="57">
        <v>297784</v>
      </c>
      <c r="H8" s="172">
        <v>539109</v>
      </c>
    </row>
    <row r="9" spans="1:8" ht="14.25">
      <c r="A9" s="156" t="s">
        <v>248</v>
      </c>
      <c r="B9" s="56">
        <v>104640</v>
      </c>
      <c r="C9" s="56">
        <v>120012</v>
      </c>
      <c r="D9" s="171">
        <v>224652</v>
      </c>
      <c r="E9" s="56"/>
      <c r="F9" s="56">
        <v>158543</v>
      </c>
      <c r="G9" s="56">
        <v>210269</v>
      </c>
      <c r="H9" s="171">
        <v>368812</v>
      </c>
    </row>
    <row r="10" spans="1:8" ht="14.25">
      <c r="A10" s="153" t="s">
        <v>249</v>
      </c>
      <c r="B10" s="57">
        <v>77672</v>
      </c>
      <c r="C10" s="57">
        <v>102979</v>
      </c>
      <c r="D10" s="57">
        <v>180651</v>
      </c>
      <c r="E10" s="57"/>
      <c r="F10" s="57">
        <v>109556</v>
      </c>
      <c r="G10" s="57">
        <v>165106</v>
      </c>
      <c r="H10" s="57">
        <v>274662</v>
      </c>
    </row>
    <row r="11" spans="1:8" ht="14.25">
      <c r="A11" s="156" t="s">
        <v>250</v>
      </c>
      <c r="B11" s="56">
        <v>8646</v>
      </c>
      <c r="C11" s="56">
        <v>17308</v>
      </c>
      <c r="D11" s="171">
        <v>25954</v>
      </c>
      <c r="E11" s="56"/>
      <c r="F11" s="56">
        <v>13674</v>
      </c>
      <c r="G11" s="56">
        <v>29424</v>
      </c>
      <c r="H11" s="171">
        <v>43098</v>
      </c>
    </row>
    <row r="12" spans="1:8" ht="15" thickBot="1">
      <c r="A12" s="170" t="s">
        <v>251</v>
      </c>
      <c r="B12" s="169">
        <v>641390</v>
      </c>
      <c r="C12" s="169">
        <v>718378</v>
      </c>
      <c r="D12" s="169">
        <v>1359768</v>
      </c>
      <c r="E12" s="169"/>
      <c r="F12" s="169">
        <v>1357098</v>
      </c>
      <c r="G12" s="169">
        <v>1651599</v>
      </c>
      <c r="H12" s="169">
        <v>3008697</v>
      </c>
    </row>
    <row r="13" spans="1:8" ht="14.25">
      <c r="A13" s="209" t="s">
        <v>324</v>
      </c>
      <c r="B13" s="209"/>
      <c r="C13" s="209"/>
      <c r="D13" s="209"/>
      <c r="E13" s="177"/>
      <c r="F13" s="177"/>
      <c r="G13" s="177"/>
      <c r="H13" s="177"/>
    </row>
  </sheetData>
  <sheetProtection/>
  <mergeCells count="5">
    <mergeCell ref="A2:H2"/>
    <mergeCell ref="A3:A4"/>
    <mergeCell ref="B3:D3"/>
    <mergeCell ref="F3:H3"/>
    <mergeCell ref="A1:H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E32"/>
  <sheetViews>
    <sheetView zoomScalePageLayoutView="0" workbookViewId="0" topLeftCell="A1">
      <selection activeCell="G34" sqref="G34"/>
    </sheetView>
  </sheetViews>
  <sheetFormatPr defaultColWidth="11.421875" defaultRowHeight="15"/>
  <cols>
    <col min="1" max="1" width="11.421875" style="2" customWidth="1"/>
    <col min="2" max="2" width="39.57421875" style="2" bestFit="1" customWidth="1"/>
    <col min="3" max="3" width="8.28125" style="2" bestFit="1" customWidth="1"/>
    <col min="4" max="4" width="11.421875" style="2" hidden="1" customWidth="1"/>
    <col min="5" max="16384" width="11.421875" style="2" customWidth="1"/>
  </cols>
  <sheetData>
    <row r="1" spans="2:4" ht="28.5" customHeight="1">
      <c r="B1" s="371" t="s">
        <v>325</v>
      </c>
      <c r="C1" s="371"/>
      <c r="D1" s="371"/>
    </row>
    <row r="2" spans="1:4" ht="14.25">
      <c r="A2" s="173"/>
      <c r="B2" s="386" t="s">
        <v>302</v>
      </c>
      <c r="C2" s="386"/>
      <c r="D2" s="386"/>
    </row>
    <row r="3" spans="2:3" ht="27">
      <c r="B3" s="207" t="s">
        <v>84</v>
      </c>
      <c r="C3" s="210" t="s">
        <v>326</v>
      </c>
    </row>
    <row r="4" spans="2:3" ht="14.25">
      <c r="B4" s="8" t="s">
        <v>206</v>
      </c>
      <c r="C4" s="175">
        <v>106.971</v>
      </c>
    </row>
    <row r="5" spans="2:3" ht="14.25">
      <c r="B5" s="8" t="s">
        <v>207</v>
      </c>
      <c r="C5" s="175">
        <v>102.309</v>
      </c>
    </row>
    <row r="6" spans="2:3" ht="14.25">
      <c r="B6" s="8" t="s">
        <v>208</v>
      </c>
      <c r="C6" s="175">
        <v>108.731</v>
      </c>
    </row>
    <row r="7" spans="2:3" ht="14.25">
      <c r="B7" s="8" t="s">
        <v>210</v>
      </c>
      <c r="C7" s="175">
        <v>92.1</v>
      </c>
    </row>
    <row r="8" spans="2:3" ht="14.25">
      <c r="B8" s="8" t="s">
        <v>211</v>
      </c>
      <c r="C8" s="175">
        <v>77.097</v>
      </c>
    </row>
    <row r="9" spans="2:3" ht="14.25">
      <c r="B9" s="8" t="s">
        <v>327</v>
      </c>
      <c r="C9" s="175">
        <v>88.824</v>
      </c>
    </row>
    <row r="10" spans="2:3" ht="14.25">
      <c r="B10" s="8" t="s">
        <v>213</v>
      </c>
      <c r="C10" s="175">
        <v>80.065</v>
      </c>
    </row>
    <row r="11" spans="2:3" ht="14.25">
      <c r="B11" s="8" t="s">
        <v>214</v>
      </c>
      <c r="C11" s="175">
        <v>147.41299999999998</v>
      </c>
    </row>
    <row r="12" spans="2:3" ht="14.25">
      <c r="B12" s="8" t="s">
        <v>215</v>
      </c>
      <c r="C12" s="175">
        <v>82.12899999999999</v>
      </c>
    </row>
    <row r="13" spans="2:3" ht="14.25">
      <c r="B13" s="8" t="s">
        <v>216</v>
      </c>
      <c r="C13" s="175">
        <v>92.21600000000001</v>
      </c>
    </row>
    <row r="14" spans="2:3" ht="14.25">
      <c r="B14" s="8" t="s">
        <v>217</v>
      </c>
      <c r="C14" s="175">
        <v>103.377</v>
      </c>
    </row>
    <row r="15" spans="2:3" ht="14.25">
      <c r="B15" s="8" t="s">
        <v>218</v>
      </c>
      <c r="C15" s="175">
        <v>98.342</v>
      </c>
    </row>
    <row r="16" spans="2:3" ht="14.25">
      <c r="B16" s="8" t="s">
        <v>219</v>
      </c>
      <c r="C16" s="175">
        <v>77.17599999999999</v>
      </c>
    </row>
    <row r="17" spans="2:3" ht="14.25">
      <c r="B17" s="8" t="s">
        <v>220</v>
      </c>
      <c r="C17" s="175">
        <v>133.971</v>
      </c>
    </row>
    <row r="18" spans="2:3" ht="14.25">
      <c r="B18" s="8" t="s">
        <v>222</v>
      </c>
      <c r="C18" s="175">
        <v>74.757</v>
      </c>
    </row>
    <row r="19" spans="2:3" ht="14.25">
      <c r="B19" s="8" t="s">
        <v>223</v>
      </c>
      <c r="C19" s="175">
        <v>87.635</v>
      </c>
    </row>
    <row r="20" spans="2:3" ht="14.25">
      <c r="B20" s="8" t="s">
        <v>224</v>
      </c>
      <c r="C20" s="175">
        <v>77.64500000000001</v>
      </c>
    </row>
    <row r="21" spans="2:3" ht="14.25">
      <c r="B21" s="8" t="s">
        <v>328</v>
      </c>
      <c r="C21" s="175">
        <v>83.427</v>
      </c>
    </row>
    <row r="22" spans="2:3" ht="14.25">
      <c r="B22" s="8" t="s">
        <v>226</v>
      </c>
      <c r="C22" s="175">
        <v>79.832</v>
      </c>
    </row>
    <row r="23" spans="2:3" ht="14.25">
      <c r="B23" s="8" t="s">
        <v>329</v>
      </c>
      <c r="C23" s="175">
        <v>72.672</v>
      </c>
    </row>
    <row r="24" spans="2:3" ht="14.25">
      <c r="B24" s="8" t="s">
        <v>330</v>
      </c>
      <c r="C24" s="175">
        <v>100.20400000000001</v>
      </c>
    </row>
    <row r="25" spans="2:3" ht="14.25">
      <c r="B25" s="8" t="s">
        <v>229</v>
      </c>
      <c r="C25" s="175">
        <v>111.467</v>
      </c>
    </row>
    <row r="26" spans="2:3" ht="14.25">
      <c r="B26" s="8" t="s">
        <v>230</v>
      </c>
      <c r="C26" s="175">
        <v>106.747</v>
      </c>
    </row>
    <row r="27" spans="2:3" ht="14.25">
      <c r="B27" s="8" t="s">
        <v>231</v>
      </c>
      <c r="C27" s="175">
        <v>70.154</v>
      </c>
    </row>
    <row r="28" spans="2:3" ht="15" thickBot="1">
      <c r="B28" s="14" t="s">
        <v>233</v>
      </c>
      <c r="C28" s="174">
        <v>91.639</v>
      </c>
    </row>
    <row r="29" spans="2:4" ht="24" customHeight="1">
      <c r="B29" s="373" t="s">
        <v>324</v>
      </c>
      <c r="C29" s="373"/>
      <c r="D29" s="373"/>
    </row>
    <row r="32" ht="15.75" customHeight="1">
      <c r="E32" s="173"/>
    </row>
    <row r="59" ht="23.25" customHeight="1"/>
  </sheetData>
  <sheetProtection/>
  <mergeCells count="3">
    <mergeCell ref="B1:D1"/>
    <mergeCell ref="B2:D2"/>
    <mergeCell ref="B29:D2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F35"/>
  <sheetViews>
    <sheetView tabSelected="1" zoomScale="80" zoomScaleNormal="80" zoomScalePageLayoutView="0" workbookViewId="0" topLeftCell="A1">
      <selection activeCell="A2" sqref="A2:F2"/>
    </sheetView>
  </sheetViews>
  <sheetFormatPr defaultColWidth="9.140625" defaultRowHeight="15"/>
  <cols>
    <col min="1" max="1" width="30.140625" style="1" bestFit="1" customWidth="1"/>
    <col min="2" max="2" width="9.140625" style="1" customWidth="1"/>
    <col min="3" max="3" width="11.421875" style="1" customWidth="1"/>
    <col min="4" max="4" width="11.28125" style="1" customWidth="1"/>
    <col min="5" max="5" width="9.7109375" style="1" customWidth="1"/>
    <col min="6" max="16384" width="9.140625" style="1" customWidth="1"/>
  </cols>
  <sheetData>
    <row r="1" spans="1:6" ht="14.25">
      <c r="A1" s="345" t="s">
        <v>466</v>
      </c>
      <c r="B1" s="345"/>
      <c r="C1" s="345"/>
      <c r="D1" s="345"/>
      <c r="E1" s="345"/>
      <c r="F1" s="345"/>
    </row>
    <row r="2" spans="1:6" ht="14.25">
      <c r="A2" s="346" t="s">
        <v>473</v>
      </c>
      <c r="B2" s="346"/>
      <c r="C2" s="346"/>
      <c r="D2" s="346"/>
      <c r="E2" s="346"/>
      <c r="F2" s="346"/>
    </row>
    <row r="3" spans="1:6" ht="27">
      <c r="A3" s="304" t="s">
        <v>451</v>
      </c>
      <c r="B3" s="305" t="s">
        <v>470</v>
      </c>
      <c r="C3" s="305" t="s">
        <v>471</v>
      </c>
      <c r="D3" s="305" t="s">
        <v>472</v>
      </c>
      <c r="E3" s="305" t="s">
        <v>452</v>
      </c>
      <c r="F3" s="306" t="s">
        <v>453</v>
      </c>
    </row>
    <row r="4" spans="1:6" ht="14.25">
      <c r="A4" s="307" t="s">
        <v>351</v>
      </c>
      <c r="B4" s="308">
        <f>SUM(B5:B7)</f>
        <v>33</v>
      </c>
      <c r="C4" s="308">
        <f>SUM(C5:C7)</f>
        <v>6</v>
      </c>
      <c r="D4" s="308">
        <f>SUM(D5:D7)</f>
        <v>39</v>
      </c>
      <c r="E4" s="308">
        <f>SUM(E5:E7)</f>
        <v>98</v>
      </c>
      <c r="F4" s="309">
        <f>SUM(C4:E4)</f>
        <v>143</v>
      </c>
    </row>
    <row r="5" spans="1:6" ht="14.25">
      <c r="A5" s="310" t="s">
        <v>0</v>
      </c>
      <c r="B5" s="311">
        <v>7</v>
      </c>
      <c r="C5" s="311">
        <v>1</v>
      </c>
      <c r="D5" s="311">
        <v>7</v>
      </c>
      <c r="E5" s="311">
        <v>29</v>
      </c>
      <c r="F5" s="312">
        <f>SUM(C5:E5)</f>
        <v>37</v>
      </c>
    </row>
    <row r="6" spans="1:6" ht="14.25">
      <c r="A6" s="310" t="s">
        <v>351</v>
      </c>
      <c r="B6" s="311">
        <v>17</v>
      </c>
      <c r="C6" s="311">
        <v>2</v>
      </c>
      <c r="D6" s="311">
        <v>21</v>
      </c>
      <c r="E6" s="311">
        <v>41</v>
      </c>
      <c r="F6" s="312">
        <f aca="true" t="shared" si="0" ref="F6:F30">SUM(C6:E6)</f>
        <v>64</v>
      </c>
    </row>
    <row r="7" spans="1:6" ht="14.25">
      <c r="A7" s="313" t="s">
        <v>1</v>
      </c>
      <c r="B7" s="314">
        <v>9</v>
      </c>
      <c r="C7" s="314">
        <v>3</v>
      </c>
      <c r="D7" s="314">
        <v>11</v>
      </c>
      <c r="E7" s="314">
        <v>28</v>
      </c>
      <c r="F7" s="315">
        <f t="shared" si="0"/>
        <v>42</v>
      </c>
    </row>
    <row r="8" spans="1:6" ht="14.25">
      <c r="A8" s="307" t="s">
        <v>454</v>
      </c>
      <c r="B8" s="316">
        <f>SUM(B9:B19)</f>
        <v>128</v>
      </c>
      <c r="C8" s="308">
        <f>SUM(C9:C19)</f>
        <v>15</v>
      </c>
      <c r="D8" s="308">
        <f>SUM(D9:D19)</f>
        <v>128</v>
      </c>
      <c r="E8" s="308">
        <f>SUM(E9:E19)</f>
        <v>301</v>
      </c>
      <c r="F8" s="309">
        <f>SUM(C8:E8)</f>
        <v>444</v>
      </c>
    </row>
    <row r="9" spans="1:6" ht="14.25">
      <c r="A9" s="310" t="s">
        <v>352</v>
      </c>
      <c r="B9" s="311">
        <v>10</v>
      </c>
      <c r="C9" s="311">
        <v>1</v>
      </c>
      <c r="D9" s="311">
        <v>10</v>
      </c>
      <c r="E9" s="311">
        <v>49</v>
      </c>
      <c r="F9" s="312">
        <f t="shared" si="0"/>
        <v>60</v>
      </c>
    </row>
    <row r="10" spans="1:6" ht="14.25">
      <c r="A10" s="310" t="s">
        <v>455</v>
      </c>
      <c r="B10" s="311">
        <v>16</v>
      </c>
      <c r="C10" s="311">
        <v>0</v>
      </c>
      <c r="D10" s="311">
        <v>17</v>
      </c>
      <c r="E10" s="311">
        <v>16</v>
      </c>
      <c r="F10" s="312">
        <f t="shared" si="0"/>
        <v>33</v>
      </c>
    </row>
    <row r="11" spans="1:6" ht="27">
      <c r="A11" s="310" t="s">
        <v>456</v>
      </c>
      <c r="B11" s="311">
        <v>16</v>
      </c>
      <c r="C11" s="311">
        <v>2</v>
      </c>
      <c r="D11" s="311">
        <v>16</v>
      </c>
      <c r="E11" s="311">
        <v>38</v>
      </c>
      <c r="F11" s="312">
        <f t="shared" si="0"/>
        <v>56</v>
      </c>
    </row>
    <row r="12" spans="1:6" ht="14.25">
      <c r="A12" s="310" t="s">
        <v>457</v>
      </c>
      <c r="B12" s="311">
        <v>11</v>
      </c>
      <c r="C12" s="311">
        <v>0</v>
      </c>
      <c r="D12" s="311">
        <v>12</v>
      </c>
      <c r="E12" s="311">
        <v>8</v>
      </c>
      <c r="F12" s="312">
        <f t="shared" si="0"/>
        <v>20</v>
      </c>
    </row>
    <row r="13" spans="1:6" ht="14.25">
      <c r="A13" s="310" t="s">
        <v>458</v>
      </c>
      <c r="B13" s="311">
        <v>14</v>
      </c>
      <c r="C13" s="311">
        <v>4</v>
      </c>
      <c r="D13" s="311">
        <v>12</v>
      </c>
      <c r="E13" s="311">
        <v>9</v>
      </c>
      <c r="F13" s="312">
        <f t="shared" si="0"/>
        <v>25</v>
      </c>
    </row>
    <row r="14" spans="1:6" ht="14.25">
      <c r="A14" s="310" t="s">
        <v>459</v>
      </c>
      <c r="B14" s="311">
        <v>11</v>
      </c>
      <c r="C14" s="311">
        <v>0</v>
      </c>
      <c r="D14" s="311">
        <v>11</v>
      </c>
      <c r="E14" s="311">
        <v>10</v>
      </c>
      <c r="F14" s="312">
        <f t="shared" si="0"/>
        <v>21</v>
      </c>
    </row>
    <row r="15" spans="1:6" ht="14.25">
      <c r="A15" s="310" t="s">
        <v>10</v>
      </c>
      <c r="B15" s="311">
        <v>9</v>
      </c>
      <c r="C15" s="311">
        <v>1</v>
      </c>
      <c r="D15" s="311">
        <v>9</v>
      </c>
      <c r="E15" s="311">
        <v>10</v>
      </c>
      <c r="F15" s="312">
        <f t="shared" si="0"/>
        <v>20</v>
      </c>
    </row>
    <row r="16" spans="1:6" ht="14.25">
      <c r="A16" s="310" t="s">
        <v>2</v>
      </c>
      <c r="B16" s="311">
        <v>5</v>
      </c>
      <c r="C16" s="311">
        <v>0</v>
      </c>
      <c r="D16" s="311">
        <v>5</v>
      </c>
      <c r="E16" s="311">
        <v>41</v>
      </c>
      <c r="F16" s="312">
        <f t="shared" si="0"/>
        <v>46</v>
      </c>
    </row>
    <row r="17" spans="1:6" ht="14.25">
      <c r="A17" s="310" t="s">
        <v>4</v>
      </c>
      <c r="B17" s="311">
        <v>8</v>
      </c>
      <c r="C17" s="311">
        <v>2</v>
      </c>
      <c r="D17" s="311">
        <v>6</v>
      </c>
      <c r="E17" s="311">
        <v>42</v>
      </c>
      <c r="F17" s="312">
        <f t="shared" si="0"/>
        <v>50</v>
      </c>
    </row>
    <row r="18" spans="1:6" ht="14.25">
      <c r="A18" s="310" t="s">
        <v>3</v>
      </c>
      <c r="B18" s="311">
        <v>11</v>
      </c>
      <c r="C18" s="311">
        <v>5</v>
      </c>
      <c r="D18" s="311">
        <v>11</v>
      </c>
      <c r="E18" s="311">
        <v>26</v>
      </c>
      <c r="F18" s="312">
        <f t="shared" si="0"/>
        <v>42</v>
      </c>
    </row>
    <row r="19" spans="1:6" ht="14.25">
      <c r="A19" s="313" t="s">
        <v>460</v>
      </c>
      <c r="B19" s="314">
        <v>17</v>
      </c>
      <c r="C19" s="314">
        <v>0</v>
      </c>
      <c r="D19" s="314">
        <v>19</v>
      </c>
      <c r="E19" s="314">
        <v>52</v>
      </c>
      <c r="F19" s="315">
        <f t="shared" si="0"/>
        <v>71</v>
      </c>
    </row>
    <row r="20" spans="1:6" ht="14.25">
      <c r="A20" s="307" t="s">
        <v>461</v>
      </c>
      <c r="B20" s="316">
        <f>SUM(B21:B30)</f>
        <v>80</v>
      </c>
      <c r="C20" s="308">
        <f>SUM(C21:C30)</f>
        <v>19</v>
      </c>
      <c r="D20" s="308">
        <f>SUM(D21:D30)</f>
        <v>77</v>
      </c>
      <c r="E20" s="308">
        <f>SUM(E21:E30)</f>
        <v>164</v>
      </c>
      <c r="F20" s="309">
        <f>SUM(C20:E20)</f>
        <v>260</v>
      </c>
    </row>
    <row r="21" spans="1:6" ht="14.25">
      <c r="A21" s="310" t="s">
        <v>5</v>
      </c>
      <c r="B21" s="311">
        <v>11</v>
      </c>
      <c r="C21" s="311">
        <v>4</v>
      </c>
      <c r="D21" s="311">
        <v>9</v>
      </c>
      <c r="E21" s="311">
        <v>33</v>
      </c>
      <c r="F21" s="312">
        <f t="shared" si="0"/>
        <v>46</v>
      </c>
    </row>
    <row r="22" spans="1:6" ht="14.25">
      <c r="A22" s="310" t="s">
        <v>6</v>
      </c>
      <c r="B22" s="311">
        <v>7</v>
      </c>
      <c r="C22" s="311">
        <v>2</v>
      </c>
      <c r="D22" s="311">
        <v>7</v>
      </c>
      <c r="E22" s="311">
        <v>20</v>
      </c>
      <c r="F22" s="312">
        <f t="shared" si="0"/>
        <v>29</v>
      </c>
    </row>
    <row r="23" spans="1:6" ht="14.25">
      <c r="A23" s="310" t="s">
        <v>358</v>
      </c>
      <c r="B23" s="311">
        <v>10</v>
      </c>
      <c r="C23" s="311">
        <v>1</v>
      </c>
      <c r="D23" s="311">
        <v>10</v>
      </c>
      <c r="E23" s="311">
        <v>30</v>
      </c>
      <c r="F23" s="312">
        <f t="shared" si="0"/>
        <v>41</v>
      </c>
    </row>
    <row r="24" spans="1:6" ht="14.25">
      <c r="A24" s="310" t="s">
        <v>462</v>
      </c>
      <c r="B24" s="311">
        <v>9</v>
      </c>
      <c r="C24" s="311">
        <v>2</v>
      </c>
      <c r="D24" s="311">
        <v>7</v>
      </c>
      <c r="E24" s="311">
        <v>11</v>
      </c>
      <c r="F24" s="312">
        <f t="shared" si="0"/>
        <v>20</v>
      </c>
    </row>
    <row r="25" spans="1:6" ht="14.25">
      <c r="A25" s="310" t="s">
        <v>463</v>
      </c>
      <c r="B25" s="311">
        <v>10</v>
      </c>
      <c r="C25" s="311">
        <v>0</v>
      </c>
      <c r="D25" s="311">
        <v>12</v>
      </c>
      <c r="E25" s="311">
        <v>5</v>
      </c>
      <c r="F25" s="312">
        <f t="shared" si="0"/>
        <v>17</v>
      </c>
    </row>
    <row r="26" spans="1:6" ht="14.25">
      <c r="A26" s="310" t="s">
        <v>7</v>
      </c>
      <c r="B26" s="311">
        <v>9</v>
      </c>
      <c r="C26" s="311">
        <v>2</v>
      </c>
      <c r="D26" s="311">
        <v>10</v>
      </c>
      <c r="E26" s="311">
        <v>9</v>
      </c>
      <c r="F26" s="312">
        <f t="shared" si="0"/>
        <v>21</v>
      </c>
    </row>
    <row r="27" spans="1:6" ht="14.25">
      <c r="A27" s="310" t="s">
        <v>464</v>
      </c>
      <c r="B27" s="311">
        <v>6</v>
      </c>
      <c r="C27" s="311">
        <v>1</v>
      </c>
      <c r="D27" s="311">
        <v>5</v>
      </c>
      <c r="E27" s="311">
        <v>9</v>
      </c>
      <c r="F27" s="312">
        <f t="shared" si="0"/>
        <v>15</v>
      </c>
    </row>
    <row r="28" spans="1:6" ht="14.25">
      <c r="A28" s="317" t="s">
        <v>465</v>
      </c>
      <c r="B28" s="318">
        <v>6</v>
      </c>
      <c r="C28" s="318">
        <v>2</v>
      </c>
      <c r="D28" s="318">
        <v>4</v>
      </c>
      <c r="E28" s="318">
        <v>7</v>
      </c>
      <c r="F28" s="312">
        <f t="shared" si="0"/>
        <v>13</v>
      </c>
    </row>
    <row r="29" spans="1:6" ht="15" customHeight="1">
      <c r="A29" s="310" t="s">
        <v>8</v>
      </c>
      <c r="B29" s="311">
        <v>7</v>
      </c>
      <c r="C29" s="311">
        <v>0</v>
      </c>
      <c r="D29" s="311">
        <v>7</v>
      </c>
      <c r="E29" s="311">
        <v>29</v>
      </c>
      <c r="F29" s="312">
        <f t="shared" si="0"/>
        <v>36</v>
      </c>
    </row>
    <row r="30" spans="1:6" ht="15" customHeight="1">
      <c r="A30" s="313" t="s">
        <v>9</v>
      </c>
      <c r="B30" s="314">
        <v>5</v>
      </c>
      <c r="C30" s="314">
        <v>5</v>
      </c>
      <c r="D30" s="314">
        <v>6</v>
      </c>
      <c r="E30" s="314">
        <v>11</v>
      </c>
      <c r="F30" s="315">
        <f t="shared" si="0"/>
        <v>22</v>
      </c>
    </row>
    <row r="31" spans="1:6" ht="14.25">
      <c r="A31" s="307" t="s">
        <v>469</v>
      </c>
      <c r="B31" s="316"/>
      <c r="C31" s="308"/>
      <c r="D31" s="308"/>
      <c r="E31" s="308"/>
      <c r="F31" s="309"/>
    </row>
    <row r="32" spans="1:6" ht="14.25">
      <c r="A32" s="319"/>
      <c r="B32" s="311"/>
      <c r="C32" s="311"/>
      <c r="D32" s="311"/>
      <c r="E32" s="311"/>
      <c r="F32" s="320"/>
    </row>
    <row r="33" spans="1:6" ht="14.25">
      <c r="A33" s="321" t="s">
        <v>453</v>
      </c>
      <c r="B33" s="322">
        <f>SUM(B20,B8,B4)</f>
        <v>241</v>
      </c>
      <c r="C33" s="323">
        <f>SUM(C20,C8,C4)</f>
        <v>40</v>
      </c>
      <c r="D33" s="323">
        <f>SUM(D20,D8,D4)</f>
        <v>244</v>
      </c>
      <c r="E33" s="323">
        <f>SUM(E20,E8,E4)</f>
        <v>563</v>
      </c>
      <c r="F33" s="324">
        <f>SUM(C33:E33)</f>
        <v>847</v>
      </c>
    </row>
    <row r="34" spans="1:6" ht="14.25">
      <c r="A34" s="343" t="s">
        <v>467</v>
      </c>
      <c r="B34" s="343"/>
      <c r="C34" s="343"/>
      <c r="D34" s="343"/>
      <c r="E34" s="343"/>
      <c r="F34" s="343"/>
    </row>
    <row r="35" spans="1:6" ht="14.25">
      <c r="A35" s="344" t="s">
        <v>468</v>
      </c>
      <c r="B35" s="344"/>
      <c r="C35" s="344"/>
      <c r="D35" s="344"/>
      <c r="E35" s="344"/>
      <c r="F35" s="344"/>
    </row>
  </sheetData>
  <sheetProtection/>
  <mergeCells count="4">
    <mergeCell ref="A34:F34"/>
    <mergeCell ref="A35:F35"/>
    <mergeCell ref="A1:F1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B1:E33"/>
  <sheetViews>
    <sheetView zoomScalePageLayoutView="0" workbookViewId="0" topLeftCell="A1">
      <selection activeCell="G39" sqref="G39"/>
    </sheetView>
  </sheetViews>
  <sheetFormatPr defaultColWidth="11.421875" defaultRowHeight="15"/>
  <cols>
    <col min="1" max="1" width="11.421875" style="2" customWidth="1"/>
    <col min="2" max="2" width="22.8515625" style="2" customWidth="1"/>
    <col min="3" max="3" width="19.00390625" style="2" customWidth="1"/>
    <col min="4" max="4" width="0.13671875" style="2" customWidth="1"/>
    <col min="5" max="5" width="11.421875" style="2" hidden="1" customWidth="1"/>
    <col min="6" max="16384" width="11.421875" style="2" customWidth="1"/>
  </cols>
  <sheetData>
    <row r="1" spans="2:5" ht="14.25">
      <c r="B1" s="401" t="s">
        <v>331</v>
      </c>
      <c r="C1" s="401"/>
      <c r="D1" s="401"/>
      <c r="E1" s="401"/>
    </row>
    <row r="2" spans="2:5" ht="14.25">
      <c r="B2" s="386" t="s">
        <v>302</v>
      </c>
      <c r="C2" s="386"/>
      <c r="D2" s="386"/>
      <c r="E2" s="386"/>
    </row>
    <row r="3" spans="2:3" ht="15" customHeight="1">
      <c r="B3" s="394" t="s">
        <v>84</v>
      </c>
      <c r="C3" s="400" t="s">
        <v>332</v>
      </c>
    </row>
    <row r="4" spans="2:3" ht="15" thickBot="1">
      <c r="B4" s="395"/>
      <c r="C4" s="389"/>
    </row>
    <row r="5" spans="2:3" ht="14.25">
      <c r="B5" s="52" t="s">
        <v>206</v>
      </c>
      <c r="C5" s="53">
        <v>8.746586420500181</v>
      </c>
    </row>
    <row r="6" spans="2:3" ht="14.25">
      <c r="B6" s="52" t="s">
        <v>207</v>
      </c>
      <c r="C6" s="53">
        <v>7.442407830201589</v>
      </c>
    </row>
    <row r="7" spans="2:3" ht="14.25">
      <c r="B7" s="52" t="s">
        <v>208</v>
      </c>
      <c r="C7" s="53">
        <v>8.182226380800275</v>
      </c>
    </row>
    <row r="8" spans="2:3" ht="15" thickBot="1">
      <c r="B8" s="11" t="s">
        <v>333</v>
      </c>
      <c r="C8" s="54">
        <v>7.904248911714532</v>
      </c>
    </row>
    <row r="9" spans="2:3" ht="14.25">
      <c r="B9" s="52" t="s">
        <v>210</v>
      </c>
      <c r="C9" s="53">
        <v>8.323252881003063</v>
      </c>
    </row>
    <row r="10" spans="2:3" ht="28.5">
      <c r="B10" s="52" t="s">
        <v>211</v>
      </c>
      <c r="C10" s="53">
        <v>6.717786836349175</v>
      </c>
    </row>
    <row r="11" spans="2:3" ht="14.25">
      <c r="B11" s="52" t="s">
        <v>327</v>
      </c>
      <c r="C11" s="53">
        <v>6.932967413468074</v>
      </c>
    </row>
    <row r="12" spans="2:3" ht="14.25">
      <c r="B12" s="52" t="s">
        <v>213</v>
      </c>
      <c r="C12" s="53">
        <v>6.968958540394718</v>
      </c>
    </row>
    <row r="13" spans="2:3" ht="14.25">
      <c r="B13" s="52" t="s">
        <v>214</v>
      </c>
      <c r="C13" s="53">
        <v>9.12101565675137</v>
      </c>
    </row>
    <row r="14" spans="2:3" ht="14.25">
      <c r="B14" s="52" t="s">
        <v>215</v>
      </c>
      <c r="C14" s="53">
        <v>7.104245653393158</v>
      </c>
    </row>
    <row r="15" spans="2:3" ht="14.25">
      <c r="B15" s="52" t="s">
        <v>216</v>
      </c>
      <c r="C15" s="53">
        <v>6.92297221960773</v>
      </c>
    </row>
    <row r="16" spans="2:3" ht="14.25">
      <c r="B16" s="52" t="s">
        <v>217</v>
      </c>
      <c r="C16" s="53">
        <v>8.1264747101047</v>
      </c>
    </row>
    <row r="17" spans="2:3" ht="14.25">
      <c r="B17" s="52" t="s">
        <v>218</v>
      </c>
      <c r="C17" s="53">
        <v>7.977460760614211</v>
      </c>
    </row>
    <row r="18" spans="2:3" ht="14.25">
      <c r="B18" s="52" t="s">
        <v>219</v>
      </c>
      <c r="C18" s="53">
        <v>8.661512159810249</v>
      </c>
    </row>
    <row r="19" spans="2:3" ht="14.25">
      <c r="B19" s="52" t="s">
        <v>220</v>
      </c>
      <c r="C19" s="53">
        <v>8.134810120353878</v>
      </c>
    </row>
    <row r="20" spans="2:3" ht="15" thickBot="1">
      <c r="B20" s="11" t="s">
        <v>334</v>
      </c>
      <c r="C20" s="54">
        <v>7.46672308905667</v>
      </c>
    </row>
    <row r="21" spans="2:3" ht="14.25">
      <c r="B21" s="52" t="s">
        <v>222</v>
      </c>
      <c r="C21" s="53">
        <v>6.494196546824957</v>
      </c>
    </row>
    <row r="22" spans="2:3" ht="14.25">
      <c r="B22" s="52" t="s">
        <v>223</v>
      </c>
      <c r="C22" s="53">
        <v>7.963688296469899</v>
      </c>
    </row>
    <row r="23" spans="2:3" ht="14.25">
      <c r="B23" s="52" t="s">
        <v>224</v>
      </c>
      <c r="C23" s="53">
        <v>7.366436522785348</v>
      </c>
    </row>
    <row r="24" spans="2:3" ht="14.25">
      <c r="B24" s="52" t="s">
        <v>328</v>
      </c>
      <c r="C24" s="53">
        <v>7.032808188042115</v>
      </c>
    </row>
    <row r="25" spans="2:3" ht="14.25">
      <c r="B25" s="52" t="s">
        <v>226</v>
      </c>
      <c r="C25" s="53">
        <v>7.829763163459505</v>
      </c>
    </row>
    <row r="26" spans="2:3" ht="14.25">
      <c r="B26" s="52" t="s">
        <v>329</v>
      </c>
      <c r="C26" s="53">
        <v>7.536686357660043</v>
      </c>
    </row>
    <row r="27" spans="2:3" ht="14.25">
      <c r="B27" s="52" t="s">
        <v>330</v>
      </c>
      <c r="C27" s="53">
        <v>7.8639108590149505</v>
      </c>
    </row>
    <row r="28" spans="2:3" ht="14.25">
      <c r="B28" s="52" t="s">
        <v>229</v>
      </c>
      <c r="C28" s="53">
        <v>7.680372199470007</v>
      </c>
    </row>
    <row r="29" spans="2:3" ht="14.25">
      <c r="B29" s="52" t="s">
        <v>230</v>
      </c>
      <c r="C29" s="53">
        <v>7.635744305099144</v>
      </c>
    </row>
    <row r="30" spans="2:3" ht="14.25">
      <c r="B30" s="52" t="s">
        <v>231</v>
      </c>
      <c r="C30" s="53">
        <v>7.963731276417539</v>
      </c>
    </row>
    <row r="31" spans="2:3" ht="15" thickBot="1">
      <c r="B31" s="11" t="s">
        <v>335</v>
      </c>
      <c r="C31" s="54">
        <v>7.5152332481435575</v>
      </c>
    </row>
    <row r="32" spans="2:3" ht="15" thickBot="1">
      <c r="B32" s="14" t="s">
        <v>233</v>
      </c>
      <c r="C32" s="55">
        <v>7.533208453637811</v>
      </c>
    </row>
    <row r="33" spans="2:5" ht="24" customHeight="1">
      <c r="B33" s="373" t="s">
        <v>324</v>
      </c>
      <c r="C33" s="373"/>
      <c r="D33" s="373"/>
      <c r="E33" s="373"/>
    </row>
    <row r="67" ht="21" customHeight="1"/>
  </sheetData>
  <sheetProtection/>
  <mergeCells count="5">
    <mergeCell ref="B2:E2"/>
    <mergeCell ref="B3:B4"/>
    <mergeCell ref="C3:C4"/>
    <mergeCell ref="B33:E33"/>
    <mergeCell ref="B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D13"/>
  <sheetViews>
    <sheetView zoomScalePageLayoutView="0" workbookViewId="0" topLeftCell="A1">
      <selection activeCell="F9" sqref="F9"/>
    </sheetView>
  </sheetViews>
  <sheetFormatPr defaultColWidth="11.421875" defaultRowHeight="15"/>
  <sheetData>
    <row r="1" spans="1:4" ht="14.25">
      <c r="A1" s="401" t="s">
        <v>331</v>
      </c>
      <c r="B1" s="401"/>
      <c r="C1" s="401"/>
      <c r="D1" s="401"/>
    </row>
    <row r="2" spans="1:4" ht="14.25" customHeight="1">
      <c r="A2" s="387" t="s">
        <v>321</v>
      </c>
      <c r="B2" s="387"/>
      <c r="C2" s="387"/>
      <c r="D2" s="387"/>
    </row>
    <row r="3" spans="1:4" ht="15" customHeight="1" thickBot="1">
      <c r="A3" s="394" t="s">
        <v>255</v>
      </c>
      <c r="B3" s="399" t="s">
        <v>336</v>
      </c>
      <c r="C3" s="399"/>
      <c r="D3" s="399"/>
    </row>
    <row r="4" spans="1:4" ht="15" thickBot="1">
      <c r="A4" s="395"/>
      <c r="B4" s="3" t="s">
        <v>257</v>
      </c>
      <c r="C4" s="3" t="s">
        <v>258</v>
      </c>
      <c r="D4" s="3" t="s">
        <v>205</v>
      </c>
    </row>
    <row r="5" spans="1:4" ht="14.25">
      <c r="A5" s="156" t="s">
        <v>244</v>
      </c>
      <c r="B5" s="190">
        <v>9.310729009773635</v>
      </c>
      <c r="C5" s="190">
        <v>9.037772611172965</v>
      </c>
      <c r="D5" s="191">
        <v>9.1784678469547</v>
      </c>
    </row>
    <row r="6" spans="1:4" ht="14.25">
      <c r="A6" s="153" t="s">
        <v>245</v>
      </c>
      <c r="B6" s="192">
        <v>2.8825255814443635</v>
      </c>
      <c r="C6" s="192">
        <v>5.061228667265289</v>
      </c>
      <c r="D6" s="193">
        <v>3.9526374420384762</v>
      </c>
    </row>
    <row r="7" spans="1:4" ht="14.25">
      <c r="A7" s="156" t="s">
        <v>246</v>
      </c>
      <c r="B7" s="190">
        <v>3.2552914951500562</v>
      </c>
      <c r="C7" s="190">
        <v>6.329159141660725</v>
      </c>
      <c r="D7" s="191">
        <v>4.77973682935191</v>
      </c>
    </row>
    <row r="8" spans="1:4" ht="14.25">
      <c r="A8" s="153" t="s">
        <v>247</v>
      </c>
      <c r="B8" s="192">
        <v>5.229208072979968</v>
      </c>
      <c r="C8" s="192">
        <v>6.983858262077658</v>
      </c>
      <c r="D8" s="193">
        <v>6.105792416783537</v>
      </c>
    </row>
    <row r="9" spans="1:4" ht="14.25">
      <c r="A9" s="156" t="s">
        <v>248</v>
      </c>
      <c r="B9" s="190">
        <v>10.178618857901727</v>
      </c>
      <c r="C9" s="190">
        <v>11.175563122241979</v>
      </c>
      <c r="D9" s="191">
        <v>10.705377440184806</v>
      </c>
    </row>
    <row r="10" spans="1:4" ht="14.25">
      <c r="A10" s="153" t="s">
        <v>249</v>
      </c>
      <c r="B10" s="192">
        <v>17.197162463445</v>
      </c>
      <c r="C10" s="192">
        <v>17.50476151145984</v>
      </c>
      <c r="D10" s="192">
        <v>17.37671604372823</v>
      </c>
    </row>
    <row r="11" spans="1:4" ht="14.25">
      <c r="A11" s="156" t="s">
        <v>250</v>
      </c>
      <c r="B11" s="190">
        <v>19.827119413143766</v>
      </c>
      <c r="C11" s="190">
        <v>19.190459859703818</v>
      </c>
      <c r="D11" s="191">
        <v>19.376308004768422</v>
      </c>
    </row>
    <row r="12" spans="1:4" ht="15" thickBot="1">
      <c r="A12" s="170" t="s">
        <v>251</v>
      </c>
      <c r="B12" s="194">
        <v>6.51</v>
      </c>
      <c r="C12" s="194">
        <v>8.52</v>
      </c>
      <c r="D12" s="194">
        <v>7.533208453637811</v>
      </c>
    </row>
    <row r="13" spans="1:4" ht="26.25" customHeight="1">
      <c r="A13" s="402" t="s">
        <v>324</v>
      </c>
      <c r="B13" s="402"/>
      <c r="C13" s="402"/>
      <c r="D13" s="402"/>
    </row>
  </sheetData>
  <sheetProtection/>
  <mergeCells count="5">
    <mergeCell ref="A13:D13"/>
    <mergeCell ref="A3:A4"/>
    <mergeCell ref="B3:D3"/>
    <mergeCell ref="A1:D1"/>
    <mergeCell ref="A2:D2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J30"/>
  <sheetViews>
    <sheetView zoomScalePageLayoutView="0" workbookViewId="0" topLeftCell="A1">
      <selection activeCell="L35" sqref="L35"/>
    </sheetView>
  </sheetViews>
  <sheetFormatPr defaultColWidth="11.421875" defaultRowHeight="15"/>
  <cols>
    <col min="1" max="1" width="29.00390625" style="0" customWidth="1"/>
  </cols>
  <sheetData>
    <row r="1" spans="1:10" ht="14.25" customHeight="1">
      <c r="A1" s="403" t="s">
        <v>393</v>
      </c>
      <c r="B1" s="403"/>
      <c r="C1" s="403"/>
      <c r="D1" s="403"/>
      <c r="E1" s="403"/>
      <c r="F1" s="403"/>
      <c r="G1" s="403"/>
      <c r="H1" s="403"/>
      <c r="I1" s="403"/>
      <c r="J1" s="403"/>
    </row>
    <row r="2" spans="1:10" s="178" customFormat="1" ht="42" thickBot="1">
      <c r="A2" s="269" t="s">
        <v>340</v>
      </c>
      <c r="B2" s="270" t="s">
        <v>14</v>
      </c>
      <c r="C2" s="270" t="s">
        <v>394</v>
      </c>
      <c r="D2" s="270" t="s">
        <v>15</v>
      </c>
      <c r="E2" s="270" t="s">
        <v>16</v>
      </c>
      <c r="F2" s="270" t="s">
        <v>395</v>
      </c>
      <c r="G2" s="270" t="s">
        <v>17</v>
      </c>
      <c r="H2" s="270" t="s">
        <v>396</v>
      </c>
      <c r="I2" s="270" t="s">
        <v>18</v>
      </c>
      <c r="J2" s="270" t="s">
        <v>19</v>
      </c>
    </row>
    <row r="3" spans="1:10" ht="17.25" customHeight="1">
      <c r="A3" s="271" t="s">
        <v>0</v>
      </c>
      <c r="B3" s="262">
        <v>4</v>
      </c>
      <c r="C3" s="262"/>
      <c r="D3" s="262"/>
      <c r="E3" s="262"/>
      <c r="F3" s="262"/>
      <c r="G3" s="262"/>
      <c r="H3" s="262">
        <v>1</v>
      </c>
      <c r="I3" s="262"/>
      <c r="J3" s="272">
        <v>5</v>
      </c>
    </row>
    <row r="4" spans="1:10" ht="17.25" customHeight="1">
      <c r="A4" s="273" t="s">
        <v>351</v>
      </c>
      <c r="B4" s="265">
        <v>13</v>
      </c>
      <c r="C4" s="265">
        <v>0.5</v>
      </c>
      <c r="D4" s="265">
        <v>0.5</v>
      </c>
      <c r="E4" s="265"/>
      <c r="F4" s="265">
        <v>1</v>
      </c>
      <c r="G4" s="265"/>
      <c r="H4" s="265">
        <v>5</v>
      </c>
      <c r="I4" s="265">
        <v>2</v>
      </c>
      <c r="J4" s="274">
        <v>22</v>
      </c>
    </row>
    <row r="5" spans="1:10" ht="17.25" customHeight="1">
      <c r="A5" s="271" t="s">
        <v>1</v>
      </c>
      <c r="B5" s="262">
        <v>8</v>
      </c>
      <c r="C5" s="262"/>
      <c r="D5" s="262">
        <v>1</v>
      </c>
      <c r="E5" s="262"/>
      <c r="F5" s="262"/>
      <c r="G5" s="262"/>
      <c r="H5" s="262">
        <v>2</v>
      </c>
      <c r="I5" s="262"/>
      <c r="J5" s="272">
        <v>11</v>
      </c>
    </row>
    <row r="6" spans="1:10" ht="17.25" customHeight="1">
      <c r="A6" s="273" t="s">
        <v>352</v>
      </c>
      <c r="B6" s="265">
        <v>4.5</v>
      </c>
      <c r="C6" s="265">
        <v>0.5</v>
      </c>
      <c r="D6" s="265"/>
      <c r="E6" s="265"/>
      <c r="F6" s="265"/>
      <c r="G6" s="265"/>
      <c r="H6" s="265">
        <v>1</v>
      </c>
      <c r="I6" s="265"/>
      <c r="J6" s="274">
        <v>6</v>
      </c>
    </row>
    <row r="7" spans="1:10" ht="17.25" customHeight="1">
      <c r="A7" s="271" t="s">
        <v>353</v>
      </c>
      <c r="B7" s="262">
        <v>11</v>
      </c>
      <c r="C7" s="262">
        <v>0.5</v>
      </c>
      <c r="D7" s="262">
        <v>0.5</v>
      </c>
      <c r="E7" s="262">
        <v>1</v>
      </c>
      <c r="F7" s="262"/>
      <c r="G7" s="262"/>
      <c r="H7" s="262">
        <v>3</v>
      </c>
      <c r="I7" s="262"/>
      <c r="J7" s="272">
        <v>16</v>
      </c>
    </row>
    <row r="8" spans="1:10" ht="17.25" customHeight="1">
      <c r="A8" s="273" t="s">
        <v>354</v>
      </c>
      <c r="B8" s="265">
        <v>7</v>
      </c>
      <c r="C8" s="265">
        <v>5</v>
      </c>
      <c r="D8" s="265">
        <v>1</v>
      </c>
      <c r="E8" s="265"/>
      <c r="F8" s="265"/>
      <c r="G8" s="265"/>
      <c r="H8" s="265">
        <v>2</v>
      </c>
      <c r="I8" s="265">
        <v>3</v>
      </c>
      <c r="J8" s="274">
        <v>18</v>
      </c>
    </row>
    <row r="9" spans="1:10" ht="17.25" customHeight="1">
      <c r="A9" s="271" t="s">
        <v>355</v>
      </c>
      <c r="B9" s="262">
        <v>8</v>
      </c>
      <c r="C9" s="262">
        <v>3.5</v>
      </c>
      <c r="D9" s="262">
        <v>2.5</v>
      </c>
      <c r="E9" s="262"/>
      <c r="F9" s="262"/>
      <c r="G9" s="262">
        <v>1</v>
      </c>
      <c r="H9" s="262">
        <v>13</v>
      </c>
      <c r="I9" s="262"/>
      <c r="J9" s="272">
        <v>28</v>
      </c>
    </row>
    <row r="10" spans="1:10" ht="17.25" customHeight="1">
      <c r="A10" s="273" t="s">
        <v>2</v>
      </c>
      <c r="B10" s="265">
        <v>1</v>
      </c>
      <c r="C10" s="265">
        <v>0.5</v>
      </c>
      <c r="D10" s="265"/>
      <c r="E10" s="265"/>
      <c r="F10" s="265"/>
      <c r="G10" s="265"/>
      <c r="H10" s="265">
        <v>0.5</v>
      </c>
      <c r="I10" s="265"/>
      <c r="J10" s="274">
        <v>2</v>
      </c>
    </row>
    <row r="11" spans="1:10" ht="17.25" customHeight="1">
      <c r="A11" s="271" t="s">
        <v>356</v>
      </c>
      <c r="B11" s="262">
        <v>11</v>
      </c>
      <c r="C11" s="262">
        <v>3</v>
      </c>
      <c r="D11" s="262">
        <v>1</v>
      </c>
      <c r="E11" s="262"/>
      <c r="F11" s="262"/>
      <c r="G11" s="262"/>
      <c r="H11" s="262">
        <v>5</v>
      </c>
      <c r="I11" s="262"/>
      <c r="J11" s="272">
        <v>20</v>
      </c>
    </row>
    <row r="12" spans="1:10" ht="17.25" customHeight="1">
      <c r="A12" s="273" t="s">
        <v>357</v>
      </c>
      <c r="B12" s="265">
        <v>7</v>
      </c>
      <c r="C12" s="265">
        <v>3</v>
      </c>
      <c r="D12" s="265">
        <v>1</v>
      </c>
      <c r="E12" s="265"/>
      <c r="F12" s="265"/>
      <c r="G12" s="265"/>
      <c r="H12" s="265">
        <v>3</v>
      </c>
      <c r="I12" s="265">
        <v>4</v>
      </c>
      <c r="J12" s="274">
        <v>18</v>
      </c>
    </row>
    <row r="13" spans="1:10" ht="17.25" customHeight="1">
      <c r="A13" s="271" t="s">
        <v>3</v>
      </c>
      <c r="B13" s="262">
        <v>5</v>
      </c>
      <c r="C13" s="262"/>
      <c r="D13" s="262"/>
      <c r="E13" s="262"/>
      <c r="F13" s="262"/>
      <c r="G13" s="262"/>
      <c r="H13" s="262">
        <v>1</v>
      </c>
      <c r="I13" s="262"/>
      <c r="J13" s="272">
        <v>6</v>
      </c>
    </row>
    <row r="14" spans="1:10" ht="17.25" customHeight="1">
      <c r="A14" s="273" t="s">
        <v>4</v>
      </c>
      <c r="B14" s="265">
        <v>4</v>
      </c>
      <c r="C14" s="265">
        <v>0.5</v>
      </c>
      <c r="D14" s="265">
        <v>0.5</v>
      </c>
      <c r="E14" s="265"/>
      <c r="F14" s="265"/>
      <c r="G14" s="265"/>
      <c r="H14" s="265">
        <v>1</v>
      </c>
      <c r="I14" s="265"/>
      <c r="J14" s="274">
        <v>6</v>
      </c>
    </row>
    <row r="15" spans="1:10" ht="17.25" customHeight="1">
      <c r="A15" s="271" t="s">
        <v>5</v>
      </c>
      <c r="B15" s="262">
        <v>4</v>
      </c>
      <c r="C15" s="262"/>
      <c r="D15" s="262"/>
      <c r="E15" s="262"/>
      <c r="F15" s="262"/>
      <c r="G15" s="262"/>
      <c r="H15" s="262">
        <v>1</v>
      </c>
      <c r="I15" s="262">
        <v>2</v>
      </c>
      <c r="J15" s="272">
        <v>7</v>
      </c>
    </row>
    <row r="16" spans="1:10" ht="17.25" customHeight="1">
      <c r="A16" s="273" t="s">
        <v>12</v>
      </c>
      <c r="B16" s="265">
        <v>3</v>
      </c>
      <c r="C16" s="265">
        <v>1</v>
      </c>
      <c r="D16" s="265"/>
      <c r="E16" s="265"/>
      <c r="F16" s="265"/>
      <c r="G16" s="265">
        <v>1</v>
      </c>
      <c r="H16" s="265">
        <v>1</v>
      </c>
      <c r="I16" s="265"/>
      <c r="J16" s="274">
        <v>6</v>
      </c>
    </row>
    <row r="17" spans="1:10" ht="17.25" customHeight="1">
      <c r="A17" s="271" t="s">
        <v>358</v>
      </c>
      <c r="B17" s="262">
        <v>10</v>
      </c>
      <c r="C17" s="262"/>
      <c r="D17" s="262">
        <v>1</v>
      </c>
      <c r="E17" s="262">
        <v>1</v>
      </c>
      <c r="F17" s="262">
        <v>1</v>
      </c>
      <c r="G17" s="262"/>
      <c r="H17" s="262">
        <v>1</v>
      </c>
      <c r="I17" s="262"/>
      <c r="J17" s="272">
        <v>14</v>
      </c>
    </row>
    <row r="18" spans="1:10" ht="17.25" customHeight="1">
      <c r="A18" s="273" t="s">
        <v>6</v>
      </c>
      <c r="B18" s="265">
        <v>8.5</v>
      </c>
      <c r="C18" s="265"/>
      <c r="D18" s="265">
        <v>1</v>
      </c>
      <c r="E18" s="265"/>
      <c r="F18" s="265">
        <v>0.5</v>
      </c>
      <c r="G18" s="265"/>
      <c r="H18" s="265">
        <v>2</v>
      </c>
      <c r="I18" s="265"/>
      <c r="J18" s="274">
        <v>12</v>
      </c>
    </row>
    <row r="19" spans="1:10" ht="17.25" customHeight="1">
      <c r="A19" s="271" t="s">
        <v>359</v>
      </c>
      <c r="B19" s="262">
        <v>6</v>
      </c>
      <c r="C19" s="262">
        <v>4.5</v>
      </c>
      <c r="D19" s="262">
        <v>0.5</v>
      </c>
      <c r="E19" s="262"/>
      <c r="F19" s="262"/>
      <c r="G19" s="262"/>
      <c r="H19" s="262">
        <v>2</v>
      </c>
      <c r="I19" s="262"/>
      <c r="J19" s="272">
        <v>13</v>
      </c>
    </row>
    <row r="20" spans="1:10" ht="17.25" customHeight="1">
      <c r="A20" s="273" t="s">
        <v>7</v>
      </c>
      <c r="B20" s="265">
        <v>7</v>
      </c>
      <c r="C20" s="265">
        <v>1</v>
      </c>
      <c r="D20" s="265">
        <v>1</v>
      </c>
      <c r="E20" s="265">
        <v>1</v>
      </c>
      <c r="F20" s="265"/>
      <c r="G20" s="265"/>
      <c r="H20" s="265">
        <v>1</v>
      </c>
      <c r="I20" s="265"/>
      <c r="J20" s="274">
        <v>11</v>
      </c>
    </row>
    <row r="21" spans="1:10" ht="17.25" customHeight="1">
      <c r="A21" s="271" t="s">
        <v>360</v>
      </c>
      <c r="B21" s="262">
        <v>9.5</v>
      </c>
      <c r="C21" s="262">
        <v>6</v>
      </c>
      <c r="D21" s="262">
        <v>0.5</v>
      </c>
      <c r="E21" s="262"/>
      <c r="F21" s="262"/>
      <c r="G21" s="262"/>
      <c r="H21" s="262">
        <v>4</v>
      </c>
      <c r="I21" s="262">
        <v>2</v>
      </c>
      <c r="J21" s="272">
        <v>22</v>
      </c>
    </row>
    <row r="22" spans="1:10" ht="17.25" customHeight="1">
      <c r="A22" s="273" t="s">
        <v>361</v>
      </c>
      <c r="B22" s="265">
        <v>6</v>
      </c>
      <c r="C22" s="265">
        <v>2</v>
      </c>
      <c r="D22" s="265">
        <v>1</v>
      </c>
      <c r="E22" s="265">
        <v>2</v>
      </c>
      <c r="F22" s="265"/>
      <c r="G22" s="265"/>
      <c r="H22" s="265">
        <v>2</v>
      </c>
      <c r="I22" s="265"/>
      <c r="J22" s="274">
        <v>13</v>
      </c>
    </row>
    <row r="23" spans="1:10" ht="17.25" customHeight="1">
      <c r="A23" s="271" t="s">
        <v>8</v>
      </c>
      <c r="B23" s="262">
        <v>5</v>
      </c>
      <c r="C23" s="262"/>
      <c r="D23" s="262"/>
      <c r="E23" s="262"/>
      <c r="F23" s="262"/>
      <c r="G23" s="262"/>
      <c r="H23" s="262">
        <v>1</v>
      </c>
      <c r="I23" s="262"/>
      <c r="J23" s="272">
        <v>6</v>
      </c>
    </row>
    <row r="24" spans="1:10" ht="17.25" customHeight="1">
      <c r="A24" s="273" t="s">
        <v>9</v>
      </c>
      <c r="B24" s="265">
        <v>2</v>
      </c>
      <c r="C24" s="265">
        <v>0.5</v>
      </c>
      <c r="D24" s="265"/>
      <c r="E24" s="265"/>
      <c r="F24" s="265"/>
      <c r="G24" s="265"/>
      <c r="H24" s="265">
        <v>0.5</v>
      </c>
      <c r="I24" s="265"/>
      <c r="J24" s="274">
        <v>3</v>
      </c>
    </row>
    <row r="25" spans="1:10" ht="17.25" customHeight="1">
      <c r="A25" s="271" t="s">
        <v>10</v>
      </c>
      <c r="B25" s="262">
        <v>5</v>
      </c>
      <c r="C25" s="262">
        <v>1.5</v>
      </c>
      <c r="D25" s="262">
        <v>0.5</v>
      </c>
      <c r="E25" s="262"/>
      <c r="F25" s="262"/>
      <c r="G25" s="262"/>
      <c r="H25" s="262">
        <v>1</v>
      </c>
      <c r="I25" s="262">
        <v>1</v>
      </c>
      <c r="J25" s="272">
        <v>9</v>
      </c>
    </row>
    <row r="26" spans="1:10" ht="17.25" customHeight="1">
      <c r="A26" s="273" t="s">
        <v>362</v>
      </c>
      <c r="B26" s="265">
        <v>4</v>
      </c>
      <c r="C26" s="265">
        <v>1</v>
      </c>
      <c r="D26" s="265"/>
      <c r="E26" s="265">
        <v>0.5</v>
      </c>
      <c r="F26" s="265"/>
      <c r="G26" s="265"/>
      <c r="H26" s="265">
        <v>0.5</v>
      </c>
      <c r="I26" s="265"/>
      <c r="J26" s="274">
        <v>6</v>
      </c>
    </row>
    <row r="27" spans="1:10" ht="17.25" customHeight="1" thickBot="1">
      <c r="A27" s="275" t="s">
        <v>19</v>
      </c>
      <c r="B27" s="276">
        <v>153.5</v>
      </c>
      <c r="C27" s="276">
        <v>34.5</v>
      </c>
      <c r="D27" s="276">
        <v>13.5</v>
      </c>
      <c r="E27" s="276">
        <v>5.5</v>
      </c>
      <c r="F27" s="276">
        <v>2.5</v>
      </c>
      <c r="G27" s="276">
        <v>2</v>
      </c>
      <c r="H27" s="276">
        <v>54.5</v>
      </c>
      <c r="I27" s="276">
        <v>14</v>
      </c>
      <c r="J27" s="276">
        <v>280</v>
      </c>
    </row>
    <row r="28" spans="1:10" ht="17.25" customHeight="1">
      <c r="A28" s="404" t="s">
        <v>397</v>
      </c>
      <c r="B28" s="404"/>
      <c r="C28" s="404"/>
      <c r="D28" s="404"/>
      <c r="E28" s="404"/>
      <c r="F28" s="404"/>
      <c r="G28" s="404"/>
      <c r="H28" s="404"/>
      <c r="I28" s="404"/>
      <c r="J28" s="404"/>
    </row>
    <row r="29" spans="1:10" ht="24" customHeight="1">
      <c r="A29" s="344" t="s">
        <v>398</v>
      </c>
      <c r="B29" s="344"/>
      <c r="C29" s="344"/>
      <c r="D29" s="344"/>
      <c r="E29" s="344"/>
      <c r="F29" s="344"/>
      <c r="G29" s="344"/>
      <c r="H29" s="344"/>
      <c r="I29" s="344"/>
      <c r="J29" s="344"/>
    </row>
    <row r="30" spans="1:10" ht="17.25" customHeight="1">
      <c r="A30" s="344" t="s">
        <v>399</v>
      </c>
      <c r="B30" s="344"/>
      <c r="C30" s="344"/>
      <c r="D30" s="344"/>
      <c r="E30" s="344"/>
      <c r="F30" s="344"/>
      <c r="G30" s="344"/>
      <c r="H30" s="344"/>
      <c r="I30" s="344"/>
      <c r="J30" s="344"/>
    </row>
    <row r="31" ht="17.25" customHeight="1"/>
    <row r="32" ht="17.25" customHeight="1"/>
  </sheetData>
  <sheetProtection/>
  <mergeCells count="4">
    <mergeCell ref="A1:J1"/>
    <mergeCell ref="A28:J28"/>
    <mergeCell ref="A29:J29"/>
    <mergeCell ref="A30:J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C10"/>
  <sheetViews>
    <sheetView zoomScalePageLayoutView="0" workbookViewId="0" topLeftCell="A1">
      <selection activeCell="D14" sqref="D14"/>
    </sheetView>
  </sheetViews>
  <sheetFormatPr defaultColWidth="11.421875" defaultRowHeight="15"/>
  <cols>
    <col min="1" max="1" width="19.7109375" style="0" customWidth="1"/>
    <col min="2" max="2" width="14.57421875" style="0" customWidth="1"/>
    <col min="3" max="3" width="22.421875" style="0" customWidth="1"/>
  </cols>
  <sheetData>
    <row r="1" spans="1:3" ht="14.25" customHeight="1">
      <c r="A1" s="349" t="s">
        <v>400</v>
      </c>
      <c r="B1" s="349"/>
      <c r="C1" s="349"/>
    </row>
    <row r="2" spans="1:3" ht="33" customHeight="1" thickBot="1">
      <c r="A2" s="250" t="s">
        <v>401</v>
      </c>
      <c r="B2" s="250" t="s">
        <v>402</v>
      </c>
      <c r="C2" s="250" t="s">
        <v>403</v>
      </c>
    </row>
    <row r="3" spans="1:3" ht="14.25">
      <c r="A3" s="277">
        <v>2011</v>
      </c>
      <c r="B3" s="278">
        <v>316981</v>
      </c>
      <c r="C3" s="277"/>
    </row>
    <row r="4" spans="1:3" ht="14.25">
      <c r="A4" s="279">
        <v>2012</v>
      </c>
      <c r="B4" s="280">
        <v>317557</v>
      </c>
      <c r="C4" s="279" t="s">
        <v>404</v>
      </c>
    </row>
    <row r="5" spans="1:3" ht="14.25">
      <c r="A5" s="281">
        <v>2013</v>
      </c>
      <c r="B5" s="282">
        <v>324602</v>
      </c>
      <c r="C5" s="281" t="s">
        <v>405</v>
      </c>
    </row>
    <row r="6" spans="1:3" ht="14.25">
      <c r="A6" s="279">
        <v>2014</v>
      </c>
      <c r="B6" s="280">
        <v>320197</v>
      </c>
      <c r="C6" s="279" t="s">
        <v>406</v>
      </c>
    </row>
    <row r="7" spans="1:3" ht="14.25">
      <c r="A7" s="281">
        <v>2015</v>
      </c>
      <c r="B7" s="282">
        <v>353347</v>
      </c>
      <c r="C7" s="281" t="s">
        <v>407</v>
      </c>
    </row>
    <row r="8" spans="1:3" ht="14.25">
      <c r="A8" s="279">
        <v>2016</v>
      </c>
      <c r="B8" s="280">
        <v>360426</v>
      </c>
      <c r="C8" s="279" t="s">
        <v>408</v>
      </c>
    </row>
    <row r="9" spans="1:3" ht="15" thickBot="1">
      <c r="A9" s="283">
        <v>2017</v>
      </c>
      <c r="B9" s="284">
        <v>377712</v>
      </c>
      <c r="C9" s="283" t="s">
        <v>409</v>
      </c>
    </row>
    <row r="10" spans="1:3" ht="14.25">
      <c r="A10" s="285" t="s">
        <v>410</v>
      </c>
      <c r="B10" s="286"/>
      <c r="C10" s="286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E10"/>
  <sheetViews>
    <sheetView zoomScalePageLayoutView="0" workbookViewId="0" topLeftCell="A1">
      <selection activeCell="G10" sqref="G10"/>
    </sheetView>
  </sheetViews>
  <sheetFormatPr defaultColWidth="11.421875" defaultRowHeight="15"/>
  <cols>
    <col min="1" max="1" width="24.7109375" style="0" customWidth="1"/>
  </cols>
  <sheetData>
    <row r="1" spans="1:5" ht="14.25">
      <c r="A1" s="349" t="s">
        <v>411</v>
      </c>
      <c r="B1" s="349"/>
      <c r="C1" s="349"/>
      <c r="D1" s="349"/>
      <c r="E1" s="349"/>
    </row>
    <row r="2" spans="1:5" ht="29.25" thickBot="1">
      <c r="A2" s="249" t="s">
        <v>411</v>
      </c>
      <c r="B2" s="250" t="s">
        <v>402</v>
      </c>
      <c r="C2" s="250" t="s">
        <v>20</v>
      </c>
      <c r="D2" s="250" t="s">
        <v>412</v>
      </c>
      <c r="E2" s="250" t="s">
        <v>413</v>
      </c>
    </row>
    <row r="3" spans="1:5" ht="14.25">
      <c r="A3" s="287" t="s">
        <v>414</v>
      </c>
      <c r="B3" s="278">
        <v>320335</v>
      </c>
      <c r="C3" s="277" t="s">
        <v>415</v>
      </c>
      <c r="D3" s="288">
        <v>153.5</v>
      </c>
      <c r="E3" s="289">
        <v>2088</v>
      </c>
    </row>
    <row r="4" spans="1:5" ht="14.25">
      <c r="A4" s="290" t="s">
        <v>416</v>
      </c>
      <c r="B4" s="280">
        <v>46403</v>
      </c>
      <c r="C4" s="279" t="s">
        <v>417</v>
      </c>
      <c r="D4" s="279">
        <v>48</v>
      </c>
      <c r="E4" s="279">
        <v>967</v>
      </c>
    </row>
    <row r="5" spans="1:5" ht="14.25">
      <c r="A5" s="287" t="s">
        <v>418</v>
      </c>
      <c r="B5" s="278">
        <v>10974</v>
      </c>
      <c r="C5" s="277" t="s">
        <v>419</v>
      </c>
      <c r="D5" s="288">
        <v>5.5</v>
      </c>
      <c r="E5" s="289">
        <v>1995</v>
      </c>
    </row>
    <row r="6" spans="1:5" ht="14.25">
      <c r="A6" s="290" t="s">
        <v>420</v>
      </c>
      <c r="B6" s="279" t="s">
        <v>21</v>
      </c>
      <c r="C6" s="279"/>
      <c r="D6" s="291">
        <v>1</v>
      </c>
      <c r="E6" s="292">
        <v>1260</v>
      </c>
    </row>
    <row r="7" spans="1:5" ht="15" thickBot="1">
      <c r="A7" s="293" t="s">
        <v>11</v>
      </c>
      <c r="B7" s="294">
        <v>377712</v>
      </c>
      <c r="C7" s="295"/>
      <c r="D7" s="296"/>
      <c r="E7" s="296"/>
    </row>
    <row r="8" spans="1:5" ht="14.25">
      <c r="A8" s="353" t="s">
        <v>397</v>
      </c>
      <c r="B8" s="353"/>
      <c r="C8" s="353"/>
      <c r="D8" s="353"/>
      <c r="E8" s="353"/>
    </row>
    <row r="9" spans="1:5" ht="14.25">
      <c r="A9" s="405" t="s">
        <v>421</v>
      </c>
      <c r="B9" s="405"/>
      <c r="C9" s="405"/>
      <c r="D9" s="405"/>
      <c r="E9" s="405"/>
    </row>
    <row r="10" spans="1:5" ht="23.25" customHeight="1">
      <c r="A10" s="406" t="s">
        <v>422</v>
      </c>
      <c r="B10" s="406"/>
      <c r="C10" s="406"/>
      <c r="D10" s="406"/>
      <c r="E10" s="406"/>
    </row>
    <row r="11" ht="24.75" customHeight="1"/>
    <row r="23" ht="14.25" customHeight="1"/>
  </sheetData>
  <sheetProtection/>
  <mergeCells count="4">
    <mergeCell ref="A1:E1"/>
    <mergeCell ref="A8:E8"/>
    <mergeCell ref="A9:E9"/>
    <mergeCell ref="A10:E10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E29"/>
  <sheetViews>
    <sheetView zoomScalePageLayoutView="0" workbookViewId="0" topLeftCell="A1">
      <selection activeCell="G35" sqref="G35"/>
    </sheetView>
  </sheetViews>
  <sheetFormatPr defaultColWidth="11.421875" defaultRowHeight="15"/>
  <cols>
    <col min="1" max="1" width="30.28125" style="0" customWidth="1"/>
  </cols>
  <sheetData>
    <row r="1" spans="1:5" ht="14.25" customHeight="1">
      <c r="A1" s="349" t="s">
        <v>423</v>
      </c>
      <c r="B1" s="349"/>
      <c r="C1" s="349"/>
      <c r="D1" s="349"/>
      <c r="E1" s="349"/>
    </row>
    <row r="2" spans="1:5" ht="29.25" thickBot="1">
      <c r="A2" s="249" t="s">
        <v>424</v>
      </c>
      <c r="B2" s="250" t="s">
        <v>425</v>
      </c>
      <c r="C2" s="250" t="s">
        <v>426</v>
      </c>
      <c r="D2" s="250" t="s">
        <v>427</v>
      </c>
      <c r="E2" s="250" t="s">
        <v>428</v>
      </c>
    </row>
    <row r="3" spans="1:5" ht="15" customHeight="1">
      <c r="A3" s="297" t="s">
        <v>0</v>
      </c>
      <c r="B3" s="298">
        <v>6808</v>
      </c>
      <c r="C3" s="298">
        <v>90887</v>
      </c>
      <c r="D3" s="251">
        <v>4</v>
      </c>
      <c r="E3" s="298">
        <v>22722</v>
      </c>
    </row>
    <row r="4" spans="1:5" ht="15" customHeight="1">
      <c r="A4" s="299" t="s">
        <v>351</v>
      </c>
      <c r="B4" s="300">
        <v>28481</v>
      </c>
      <c r="C4" s="300">
        <v>277694</v>
      </c>
      <c r="D4" s="252">
        <v>13</v>
      </c>
      <c r="E4" s="300">
        <v>21361</v>
      </c>
    </row>
    <row r="5" spans="1:5" ht="15" customHeight="1">
      <c r="A5" s="297" t="s">
        <v>1</v>
      </c>
      <c r="B5" s="298">
        <v>18074</v>
      </c>
      <c r="C5" s="298">
        <v>185961</v>
      </c>
      <c r="D5" s="251">
        <v>8</v>
      </c>
      <c r="E5" s="298">
        <v>23245</v>
      </c>
    </row>
    <row r="6" spans="1:5" ht="15" customHeight="1">
      <c r="A6" s="299" t="s">
        <v>352</v>
      </c>
      <c r="B6" s="300">
        <v>12194</v>
      </c>
      <c r="C6" s="300">
        <v>149861</v>
      </c>
      <c r="D6" s="252">
        <v>5</v>
      </c>
      <c r="E6" s="300">
        <v>33302</v>
      </c>
    </row>
    <row r="7" spans="1:5" ht="15" customHeight="1">
      <c r="A7" s="297" t="s">
        <v>353</v>
      </c>
      <c r="B7" s="298">
        <v>23414</v>
      </c>
      <c r="C7" s="298">
        <v>341972</v>
      </c>
      <c r="D7" s="251">
        <v>11</v>
      </c>
      <c r="E7" s="298">
        <v>31088</v>
      </c>
    </row>
    <row r="8" spans="1:5" ht="15" customHeight="1">
      <c r="A8" s="299" t="s">
        <v>354</v>
      </c>
      <c r="B8" s="300">
        <v>19028</v>
      </c>
      <c r="C8" s="300">
        <v>311908</v>
      </c>
      <c r="D8" s="252">
        <v>7</v>
      </c>
      <c r="E8" s="300">
        <v>44558</v>
      </c>
    </row>
    <row r="9" spans="1:5" ht="15" customHeight="1">
      <c r="A9" s="297" t="s">
        <v>355</v>
      </c>
      <c r="B9" s="298">
        <v>20242</v>
      </c>
      <c r="C9" s="298">
        <v>281720</v>
      </c>
      <c r="D9" s="251">
        <v>8</v>
      </c>
      <c r="E9" s="298">
        <v>35215</v>
      </c>
    </row>
    <row r="10" spans="1:5" ht="15" customHeight="1">
      <c r="A10" s="299" t="s">
        <v>2</v>
      </c>
      <c r="B10" s="300">
        <v>3153</v>
      </c>
      <c r="C10" s="300">
        <v>51671</v>
      </c>
      <c r="D10" s="252">
        <v>1</v>
      </c>
      <c r="E10" s="300">
        <v>51671</v>
      </c>
    </row>
    <row r="11" spans="1:5" ht="15" customHeight="1">
      <c r="A11" s="297" t="s">
        <v>356</v>
      </c>
      <c r="B11" s="298">
        <v>29289</v>
      </c>
      <c r="C11" s="298">
        <v>356600</v>
      </c>
      <c r="D11" s="251">
        <v>11</v>
      </c>
      <c r="E11" s="298">
        <v>32418</v>
      </c>
    </row>
    <row r="12" spans="1:5" ht="15" customHeight="1">
      <c r="A12" s="299" t="s">
        <v>357</v>
      </c>
      <c r="B12" s="300">
        <v>14253</v>
      </c>
      <c r="C12" s="300">
        <v>276238</v>
      </c>
      <c r="D12" s="252">
        <v>7</v>
      </c>
      <c r="E12" s="300">
        <v>39463</v>
      </c>
    </row>
    <row r="13" spans="1:5" ht="15" customHeight="1">
      <c r="A13" s="297" t="s">
        <v>3</v>
      </c>
      <c r="B13" s="298">
        <v>13575</v>
      </c>
      <c r="C13" s="298">
        <v>257593</v>
      </c>
      <c r="D13" s="251">
        <v>5</v>
      </c>
      <c r="E13" s="298">
        <v>51519</v>
      </c>
    </row>
    <row r="14" spans="1:5" ht="15" customHeight="1">
      <c r="A14" s="299" t="s">
        <v>4</v>
      </c>
      <c r="B14" s="300">
        <v>8366</v>
      </c>
      <c r="C14" s="300">
        <v>176226</v>
      </c>
      <c r="D14" s="252">
        <v>4</v>
      </c>
      <c r="E14" s="300">
        <v>44057</v>
      </c>
    </row>
    <row r="15" spans="1:5" ht="15" customHeight="1">
      <c r="A15" s="297" t="s">
        <v>5</v>
      </c>
      <c r="B15" s="298">
        <v>7137</v>
      </c>
      <c r="C15" s="298">
        <v>166108</v>
      </c>
      <c r="D15" s="251">
        <v>4</v>
      </c>
      <c r="E15" s="298">
        <v>41527</v>
      </c>
    </row>
    <row r="16" spans="1:5" ht="15" customHeight="1">
      <c r="A16" s="299" t="s">
        <v>12</v>
      </c>
      <c r="B16" s="300">
        <v>7592</v>
      </c>
      <c r="C16" s="300">
        <v>194781</v>
      </c>
      <c r="D16" s="252">
        <v>3</v>
      </c>
      <c r="E16" s="300">
        <v>64927</v>
      </c>
    </row>
    <row r="17" spans="1:5" ht="15" customHeight="1">
      <c r="A17" s="297" t="s">
        <v>358</v>
      </c>
      <c r="B17" s="298">
        <v>22083</v>
      </c>
      <c r="C17" s="298">
        <v>136540</v>
      </c>
      <c r="D17" s="251">
        <v>10</v>
      </c>
      <c r="E17" s="298">
        <v>13654</v>
      </c>
    </row>
    <row r="18" spans="1:5" ht="15" customHeight="1">
      <c r="A18" s="299" t="s">
        <v>6</v>
      </c>
      <c r="B18" s="300">
        <v>23405</v>
      </c>
      <c r="C18" s="300">
        <v>181191</v>
      </c>
      <c r="D18" s="252">
        <v>9</v>
      </c>
      <c r="E18" s="300">
        <v>21317</v>
      </c>
    </row>
    <row r="19" spans="1:5" ht="15" customHeight="1">
      <c r="A19" s="297" t="s">
        <v>359</v>
      </c>
      <c r="B19" s="298">
        <v>17676</v>
      </c>
      <c r="C19" s="298">
        <v>217781</v>
      </c>
      <c r="D19" s="251">
        <v>6</v>
      </c>
      <c r="E19" s="298">
        <v>36297</v>
      </c>
    </row>
    <row r="20" spans="1:5" ht="15" customHeight="1">
      <c r="A20" s="299" t="s">
        <v>7</v>
      </c>
      <c r="B20" s="300">
        <v>13928</v>
      </c>
      <c r="C20" s="300">
        <v>189160</v>
      </c>
      <c r="D20" s="252">
        <v>7</v>
      </c>
      <c r="E20" s="300">
        <v>27023</v>
      </c>
    </row>
    <row r="21" spans="1:5" ht="15" customHeight="1">
      <c r="A21" s="297" t="s">
        <v>360</v>
      </c>
      <c r="B21" s="298">
        <v>29031</v>
      </c>
      <c r="C21" s="298">
        <v>270005</v>
      </c>
      <c r="D21" s="251">
        <v>10</v>
      </c>
      <c r="E21" s="298">
        <v>28422</v>
      </c>
    </row>
    <row r="22" spans="1:5" ht="15" customHeight="1">
      <c r="A22" s="299" t="s">
        <v>361</v>
      </c>
      <c r="B22" s="300">
        <v>13704</v>
      </c>
      <c r="C22" s="300">
        <v>163606</v>
      </c>
      <c r="D22" s="252">
        <v>6</v>
      </c>
      <c r="E22" s="300">
        <v>27268</v>
      </c>
    </row>
    <row r="23" spans="1:5" ht="15" customHeight="1">
      <c r="A23" s="297" t="s">
        <v>8</v>
      </c>
      <c r="B23" s="298">
        <v>7379</v>
      </c>
      <c r="C23" s="298">
        <v>166040</v>
      </c>
      <c r="D23" s="251">
        <v>5</v>
      </c>
      <c r="E23" s="298">
        <v>33208</v>
      </c>
    </row>
    <row r="24" spans="1:5" ht="15" customHeight="1">
      <c r="A24" s="299" t="s">
        <v>9</v>
      </c>
      <c r="B24" s="300">
        <v>5809</v>
      </c>
      <c r="C24" s="300">
        <v>178932</v>
      </c>
      <c r="D24" s="252">
        <v>2</v>
      </c>
      <c r="E24" s="300">
        <v>89466</v>
      </c>
    </row>
    <row r="25" spans="1:5" ht="15" customHeight="1">
      <c r="A25" s="297" t="s">
        <v>10</v>
      </c>
      <c r="B25" s="298">
        <v>16192</v>
      </c>
      <c r="C25" s="298">
        <v>203234</v>
      </c>
      <c r="D25" s="251">
        <v>5</v>
      </c>
      <c r="E25" s="298">
        <v>40647</v>
      </c>
    </row>
    <row r="26" spans="1:5" ht="15" customHeight="1">
      <c r="A26" s="299" t="s">
        <v>362</v>
      </c>
      <c r="B26" s="300">
        <v>16899</v>
      </c>
      <c r="C26" s="300">
        <v>154017</v>
      </c>
      <c r="D26" s="252">
        <v>4</v>
      </c>
      <c r="E26" s="300">
        <v>38504</v>
      </c>
    </row>
    <row r="27" spans="1:5" ht="15" customHeight="1" thickBot="1">
      <c r="A27" s="253" t="s">
        <v>19</v>
      </c>
      <c r="B27" s="255">
        <v>377712</v>
      </c>
      <c r="C27" s="255">
        <v>4979726</v>
      </c>
      <c r="D27" s="254">
        <v>154</v>
      </c>
      <c r="E27" s="255">
        <v>32441</v>
      </c>
    </row>
    <row r="28" ht="14.25">
      <c r="A28" s="248" t="s">
        <v>397</v>
      </c>
    </row>
    <row r="29" ht="14.25">
      <c r="A29" s="248" t="s">
        <v>429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F8"/>
  <sheetViews>
    <sheetView zoomScalePageLayoutView="0" workbookViewId="0" topLeftCell="A1">
      <selection activeCell="H19" sqref="H19"/>
    </sheetView>
  </sheetViews>
  <sheetFormatPr defaultColWidth="11.421875" defaultRowHeight="15"/>
  <cols>
    <col min="1" max="1" width="29.00390625" style="0" customWidth="1"/>
  </cols>
  <sheetData>
    <row r="1" spans="1:6" ht="14.25">
      <c r="A1" s="407" t="s">
        <v>430</v>
      </c>
      <c r="B1" s="407"/>
      <c r="C1" s="407"/>
      <c r="D1" s="407"/>
      <c r="E1" s="407"/>
      <c r="F1" s="407"/>
    </row>
    <row r="2" spans="1:6" ht="41.25">
      <c r="A2" s="223" t="s">
        <v>431</v>
      </c>
      <c r="B2" s="223" t="s">
        <v>402</v>
      </c>
      <c r="C2" s="223" t="s">
        <v>20</v>
      </c>
      <c r="D2" s="223" t="s">
        <v>432</v>
      </c>
      <c r="E2" s="223" t="s">
        <v>433</v>
      </c>
      <c r="F2" s="223" t="s">
        <v>434</v>
      </c>
    </row>
    <row r="3" spans="1:6" ht="14.25">
      <c r="A3" s="215" t="s">
        <v>435</v>
      </c>
      <c r="B3" s="216">
        <v>99145</v>
      </c>
      <c r="C3" s="211" t="s">
        <v>436</v>
      </c>
      <c r="D3" s="216">
        <v>2558156</v>
      </c>
      <c r="E3" s="213" t="s">
        <v>437</v>
      </c>
      <c r="F3" s="211">
        <v>26</v>
      </c>
    </row>
    <row r="4" spans="1:6" ht="14.25">
      <c r="A4" s="217" t="s">
        <v>438</v>
      </c>
      <c r="B4" s="218">
        <v>120788</v>
      </c>
      <c r="C4" s="212" t="s">
        <v>439</v>
      </c>
      <c r="D4" s="218">
        <v>1665759</v>
      </c>
      <c r="E4" s="212" t="s">
        <v>440</v>
      </c>
      <c r="F4" s="212">
        <v>14</v>
      </c>
    </row>
    <row r="5" spans="1:6" ht="14.25">
      <c r="A5" s="215" t="s">
        <v>392</v>
      </c>
      <c r="B5" s="216">
        <v>105312</v>
      </c>
      <c r="C5" s="211" t="s">
        <v>441</v>
      </c>
      <c r="D5" s="216">
        <v>595642</v>
      </c>
      <c r="E5" s="211" t="s">
        <v>442</v>
      </c>
      <c r="F5" s="211">
        <v>6</v>
      </c>
    </row>
    <row r="6" spans="1:6" ht="14.25">
      <c r="A6" s="217" t="s">
        <v>443</v>
      </c>
      <c r="B6" s="218">
        <v>44154</v>
      </c>
      <c r="C6" s="212" t="s">
        <v>444</v>
      </c>
      <c r="D6" s="218">
        <v>124885</v>
      </c>
      <c r="E6" s="212" t="s">
        <v>445</v>
      </c>
      <c r="F6" s="212">
        <v>3</v>
      </c>
    </row>
    <row r="7" spans="1:6" ht="14.25">
      <c r="A7" s="219" t="s">
        <v>446</v>
      </c>
      <c r="B7" s="220">
        <v>8313</v>
      </c>
      <c r="C7" s="221"/>
      <c r="D7" s="222">
        <v>4979736</v>
      </c>
      <c r="E7" s="221"/>
      <c r="F7" s="221"/>
    </row>
    <row r="8" spans="1:6" ht="14.25">
      <c r="A8" s="214" t="s">
        <v>397</v>
      </c>
      <c r="B8" s="189"/>
      <c r="C8" s="189"/>
      <c r="D8" s="189"/>
      <c r="E8" s="189"/>
      <c r="F8" s="189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E24"/>
  <sheetViews>
    <sheetView zoomScalePageLayoutView="0" workbookViewId="0" topLeftCell="A1">
      <selection activeCell="A7" sqref="A7"/>
    </sheetView>
  </sheetViews>
  <sheetFormatPr defaultColWidth="11.421875" defaultRowHeight="15"/>
  <cols>
    <col min="1" max="1" width="67.140625" style="0" customWidth="1"/>
  </cols>
  <sheetData>
    <row r="1" spans="1:5" ht="14.25">
      <c r="A1" s="408" t="s">
        <v>391</v>
      </c>
      <c r="B1" s="408"/>
      <c r="C1" s="408"/>
      <c r="D1" s="408"/>
      <c r="E1" s="408"/>
    </row>
    <row r="2" spans="1:5" ht="28.5">
      <c r="A2" s="231" t="s">
        <v>364</v>
      </c>
      <c r="B2" s="232" t="s">
        <v>22</v>
      </c>
      <c r="C2" s="232" t="s">
        <v>23</v>
      </c>
      <c r="D2" s="232" t="s">
        <v>24</v>
      </c>
      <c r="E2" s="232" t="s">
        <v>25</v>
      </c>
    </row>
    <row r="3" spans="1:5" ht="26.25" customHeight="1">
      <c r="A3" s="224" t="s">
        <v>392</v>
      </c>
      <c r="B3" s="225" t="s">
        <v>26</v>
      </c>
      <c r="C3" s="225" t="s">
        <v>27</v>
      </c>
      <c r="D3" s="225" t="s">
        <v>28</v>
      </c>
      <c r="E3" s="225" t="s">
        <v>29</v>
      </c>
    </row>
    <row r="4" spans="1:5" ht="17.25" customHeight="1">
      <c r="A4" s="228" t="s">
        <v>369</v>
      </c>
      <c r="B4" s="226">
        <v>920</v>
      </c>
      <c r="C4" s="226">
        <v>310</v>
      </c>
      <c r="D4" s="227">
        <v>6303</v>
      </c>
      <c r="E4" s="227">
        <v>6473</v>
      </c>
    </row>
    <row r="5" spans="1:5" ht="17.25" customHeight="1">
      <c r="A5" s="228" t="s">
        <v>368</v>
      </c>
      <c r="B5" s="226">
        <v>379</v>
      </c>
      <c r="C5" s="226">
        <v>74</v>
      </c>
      <c r="D5" s="227">
        <v>6069</v>
      </c>
      <c r="E5" s="227">
        <v>6465</v>
      </c>
    </row>
    <row r="6" spans="1:5" ht="17.25" customHeight="1">
      <c r="A6" s="228" t="s">
        <v>370</v>
      </c>
      <c r="B6" s="226">
        <v>245</v>
      </c>
      <c r="C6" s="226">
        <v>67</v>
      </c>
      <c r="D6" s="227">
        <v>5266</v>
      </c>
      <c r="E6" s="227">
        <v>5319</v>
      </c>
    </row>
    <row r="7" spans="1:5" ht="17.25" customHeight="1">
      <c r="A7" s="228" t="s">
        <v>373</v>
      </c>
      <c r="B7" s="226">
        <v>230</v>
      </c>
      <c r="C7" s="226">
        <v>65</v>
      </c>
      <c r="D7" s="227">
        <v>2869</v>
      </c>
      <c r="E7" s="227">
        <v>3635</v>
      </c>
    </row>
    <row r="8" spans="1:5" ht="17.25" customHeight="1">
      <c r="A8" s="228" t="s">
        <v>371</v>
      </c>
      <c r="B8" s="226">
        <v>206</v>
      </c>
      <c r="C8" s="226">
        <v>60</v>
      </c>
      <c r="D8" s="227">
        <v>2650</v>
      </c>
      <c r="E8" s="227">
        <v>2980</v>
      </c>
    </row>
    <row r="9" spans="1:5" ht="17.25" customHeight="1">
      <c r="A9" s="228" t="s">
        <v>372</v>
      </c>
      <c r="B9" s="226">
        <v>189</v>
      </c>
      <c r="C9" s="226">
        <v>54</v>
      </c>
      <c r="D9" s="227">
        <v>2291</v>
      </c>
      <c r="E9" s="227">
        <v>2385</v>
      </c>
    </row>
    <row r="10" spans="1:5" ht="17.25" customHeight="1">
      <c r="A10" s="228" t="s">
        <v>374</v>
      </c>
      <c r="B10" s="226">
        <v>170</v>
      </c>
      <c r="C10" s="226">
        <v>32</v>
      </c>
      <c r="D10" s="227">
        <v>2023</v>
      </c>
      <c r="E10" s="227">
        <v>2123</v>
      </c>
    </row>
    <row r="11" spans="1:5" ht="17.25" customHeight="1">
      <c r="A11" s="228" t="s">
        <v>377</v>
      </c>
      <c r="B11" s="226">
        <v>139</v>
      </c>
      <c r="C11" s="226">
        <v>22</v>
      </c>
      <c r="D11" s="227">
        <v>1589</v>
      </c>
      <c r="E11" s="227">
        <v>1794</v>
      </c>
    </row>
    <row r="12" spans="1:5" ht="17.25" customHeight="1">
      <c r="A12" s="228" t="s">
        <v>379</v>
      </c>
      <c r="B12" s="226">
        <v>107</v>
      </c>
      <c r="C12" s="226">
        <v>19</v>
      </c>
      <c r="D12" s="227">
        <v>1119</v>
      </c>
      <c r="E12" s="227">
        <v>1259</v>
      </c>
    </row>
    <row r="13" spans="1:5" ht="17.25" customHeight="1">
      <c r="A13" s="228" t="s">
        <v>375</v>
      </c>
      <c r="B13" s="226">
        <v>106</v>
      </c>
      <c r="C13" s="226">
        <v>18</v>
      </c>
      <c r="D13" s="227">
        <v>1021</v>
      </c>
      <c r="E13" s="227">
        <v>1243</v>
      </c>
    </row>
    <row r="14" spans="1:5" ht="17.25" customHeight="1">
      <c r="A14" s="228" t="s">
        <v>386</v>
      </c>
      <c r="B14" s="226">
        <v>95</v>
      </c>
      <c r="C14" s="226">
        <v>17</v>
      </c>
      <c r="D14" s="227">
        <v>1021</v>
      </c>
      <c r="E14" s="227">
        <v>1086</v>
      </c>
    </row>
    <row r="15" spans="1:5" ht="17.25" customHeight="1">
      <c r="A15" s="228" t="s">
        <v>380</v>
      </c>
      <c r="B15" s="226">
        <v>93</v>
      </c>
      <c r="C15" s="226">
        <v>15</v>
      </c>
      <c r="D15" s="226">
        <v>887</v>
      </c>
      <c r="E15" s="227">
        <v>1047</v>
      </c>
    </row>
    <row r="16" spans="1:5" ht="17.25" customHeight="1">
      <c r="A16" s="228" t="s">
        <v>376</v>
      </c>
      <c r="B16" s="226">
        <v>84</v>
      </c>
      <c r="C16" s="226">
        <v>8</v>
      </c>
      <c r="D16" s="226">
        <v>842</v>
      </c>
      <c r="E16" s="226">
        <v>977</v>
      </c>
    </row>
    <row r="17" spans="1:5" ht="17.25" customHeight="1">
      <c r="A17" s="228" t="s">
        <v>384</v>
      </c>
      <c r="B17" s="226">
        <v>72</v>
      </c>
      <c r="C17" s="226">
        <v>7</v>
      </c>
      <c r="D17" s="226">
        <v>754</v>
      </c>
      <c r="E17" s="226">
        <v>867</v>
      </c>
    </row>
    <row r="18" spans="1:5" ht="17.25" customHeight="1">
      <c r="A18" s="228" t="s">
        <v>381</v>
      </c>
      <c r="B18" s="226">
        <v>70</v>
      </c>
      <c r="C18" s="226">
        <v>6</v>
      </c>
      <c r="D18" s="226">
        <v>593</v>
      </c>
      <c r="E18" s="226">
        <v>848</v>
      </c>
    </row>
    <row r="19" spans="1:5" ht="17.25" customHeight="1">
      <c r="A19" s="228" t="s">
        <v>378</v>
      </c>
      <c r="B19" s="226">
        <v>66</v>
      </c>
      <c r="C19" s="226">
        <v>6</v>
      </c>
      <c r="D19" s="226">
        <v>558</v>
      </c>
      <c r="E19" s="226">
        <v>714</v>
      </c>
    </row>
    <row r="20" spans="1:5" ht="17.25" customHeight="1">
      <c r="A20" s="228" t="s">
        <v>389</v>
      </c>
      <c r="B20" s="226">
        <v>59</v>
      </c>
      <c r="C20" s="226">
        <v>4</v>
      </c>
      <c r="D20" s="226">
        <v>518</v>
      </c>
      <c r="E20" s="226">
        <v>667</v>
      </c>
    </row>
    <row r="21" spans="1:5" ht="17.25" customHeight="1">
      <c r="A21" s="228" t="s">
        <v>385</v>
      </c>
      <c r="B21" s="226">
        <v>47</v>
      </c>
      <c r="C21" s="226">
        <v>1</v>
      </c>
      <c r="D21" s="226">
        <v>455</v>
      </c>
      <c r="E21" s="226">
        <v>573</v>
      </c>
    </row>
    <row r="22" spans="1:5" ht="17.25" customHeight="1">
      <c r="A22" s="229" t="s">
        <v>382</v>
      </c>
      <c r="B22" s="230">
        <v>30</v>
      </c>
      <c r="C22" s="230">
        <v>1</v>
      </c>
      <c r="D22" s="230">
        <v>444</v>
      </c>
      <c r="E22" s="230">
        <v>536</v>
      </c>
    </row>
    <row r="23" spans="1:5" ht="17.25" customHeight="1">
      <c r="A23" s="248" t="s">
        <v>397</v>
      </c>
      <c r="B23" s="226"/>
      <c r="C23" s="226"/>
      <c r="D23" s="226"/>
      <c r="E23" s="226"/>
    </row>
    <row r="24" spans="1:5" ht="14.25">
      <c r="A24" s="302" t="s">
        <v>447</v>
      </c>
      <c r="B24" s="302"/>
      <c r="C24" s="302"/>
      <c r="D24" s="302"/>
      <c r="E24" s="302"/>
    </row>
    <row r="49" ht="14.25" customHeight="1"/>
  </sheetData>
  <sheetProtection/>
  <mergeCells count="1">
    <mergeCell ref="A1:E1"/>
  </mergeCells>
  <printOptions/>
  <pageMargins left="0.7" right="0.7" top="0.75" bottom="0.75" header="0.3" footer="0.3"/>
  <pageSetup orientation="portrait" paperSize="9"/>
  <tableParts>
    <tablePart r:id="rId1"/>
  </tablePart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E29"/>
  <sheetViews>
    <sheetView zoomScalePageLayoutView="0" workbookViewId="0" topLeftCell="A1">
      <selection activeCell="A34" sqref="A34"/>
    </sheetView>
  </sheetViews>
  <sheetFormatPr defaultColWidth="11.421875" defaultRowHeight="15"/>
  <cols>
    <col min="1" max="1" width="76.140625" style="0" customWidth="1"/>
  </cols>
  <sheetData>
    <row r="1" spans="1:5" ht="14.25" customHeight="1">
      <c r="A1" s="371" t="s">
        <v>363</v>
      </c>
      <c r="B1" s="371"/>
      <c r="C1" s="371"/>
      <c r="D1" s="371"/>
      <c r="E1" s="371"/>
    </row>
    <row r="2" spans="1:5" ht="14.25">
      <c r="A2" s="409" t="s">
        <v>364</v>
      </c>
      <c r="B2" s="256" t="s">
        <v>365</v>
      </c>
      <c r="C2" s="256" t="s">
        <v>365</v>
      </c>
      <c r="D2" s="256" t="s">
        <v>365</v>
      </c>
      <c r="E2" s="256" t="s">
        <v>365</v>
      </c>
    </row>
    <row r="3" spans="1:5" ht="15" thickBot="1">
      <c r="A3" s="410"/>
      <c r="B3" s="257" t="s">
        <v>366</v>
      </c>
      <c r="C3" s="257" t="s">
        <v>16</v>
      </c>
      <c r="D3" s="257" t="s">
        <v>13</v>
      </c>
      <c r="E3" s="257" t="s">
        <v>19</v>
      </c>
    </row>
    <row r="4" spans="1:5" ht="14.25" customHeight="1">
      <c r="A4" s="258" t="s">
        <v>367</v>
      </c>
      <c r="B4" s="259">
        <v>950</v>
      </c>
      <c r="C4" s="259">
        <v>319</v>
      </c>
      <c r="D4" s="260">
        <v>25058</v>
      </c>
      <c r="E4" s="260">
        <v>26327</v>
      </c>
    </row>
    <row r="5" spans="1:5" ht="14.25" customHeight="1">
      <c r="A5" s="261" t="s">
        <v>368</v>
      </c>
      <c r="B5" s="262">
        <v>176</v>
      </c>
      <c r="C5" s="262">
        <v>122</v>
      </c>
      <c r="D5" s="263">
        <v>3751</v>
      </c>
      <c r="E5" s="263">
        <v>4049</v>
      </c>
    </row>
    <row r="6" spans="1:5" ht="14.25" customHeight="1">
      <c r="A6" s="264" t="s">
        <v>369</v>
      </c>
      <c r="B6" s="265">
        <v>93</v>
      </c>
      <c r="C6" s="265">
        <v>13</v>
      </c>
      <c r="D6" s="266">
        <v>3598</v>
      </c>
      <c r="E6" s="266">
        <v>3704</v>
      </c>
    </row>
    <row r="7" spans="1:5" ht="14.25" customHeight="1">
      <c r="A7" s="261" t="s">
        <v>370</v>
      </c>
      <c r="B7" s="262">
        <v>47</v>
      </c>
      <c r="C7" s="262">
        <v>12</v>
      </c>
      <c r="D7" s="263">
        <v>2727</v>
      </c>
      <c r="E7" s="263">
        <v>2786</v>
      </c>
    </row>
    <row r="8" spans="1:5" ht="14.25" customHeight="1">
      <c r="A8" s="264" t="s">
        <v>371</v>
      </c>
      <c r="B8" s="265">
        <v>41</v>
      </c>
      <c r="C8" s="265">
        <v>10</v>
      </c>
      <c r="D8" s="266">
        <v>2143</v>
      </c>
      <c r="E8" s="266">
        <v>2194</v>
      </c>
    </row>
    <row r="9" spans="1:5" ht="14.25" customHeight="1">
      <c r="A9" s="261" t="s">
        <v>372</v>
      </c>
      <c r="B9" s="262">
        <v>38</v>
      </c>
      <c r="C9" s="262">
        <v>9</v>
      </c>
      <c r="D9" s="263">
        <v>1824</v>
      </c>
      <c r="E9" s="263">
        <v>1871</v>
      </c>
    </row>
    <row r="10" spans="1:5" ht="14.25" customHeight="1">
      <c r="A10" s="264" t="s">
        <v>373</v>
      </c>
      <c r="B10" s="265">
        <v>30</v>
      </c>
      <c r="C10" s="265">
        <v>9</v>
      </c>
      <c r="D10" s="266">
        <v>1124</v>
      </c>
      <c r="E10" s="266">
        <v>1163</v>
      </c>
    </row>
    <row r="11" spans="1:5" ht="14.25" customHeight="1">
      <c r="A11" s="261" t="s">
        <v>374</v>
      </c>
      <c r="B11" s="262">
        <v>29</v>
      </c>
      <c r="C11" s="262">
        <v>8</v>
      </c>
      <c r="D11" s="262">
        <v>914</v>
      </c>
      <c r="E11" s="262">
        <v>951</v>
      </c>
    </row>
    <row r="12" spans="1:5" ht="14.25" customHeight="1">
      <c r="A12" s="264" t="s">
        <v>375</v>
      </c>
      <c r="B12" s="265">
        <v>27</v>
      </c>
      <c r="C12" s="265">
        <v>6</v>
      </c>
      <c r="D12" s="265">
        <v>789</v>
      </c>
      <c r="E12" s="265">
        <v>822</v>
      </c>
    </row>
    <row r="13" spans="1:5" ht="14.25" customHeight="1">
      <c r="A13" s="261" t="s">
        <v>376</v>
      </c>
      <c r="B13" s="262">
        <v>26</v>
      </c>
      <c r="C13" s="262">
        <v>6</v>
      </c>
      <c r="D13" s="262">
        <v>657</v>
      </c>
      <c r="E13" s="262">
        <v>689</v>
      </c>
    </row>
    <row r="14" spans="1:5" ht="14.25" customHeight="1">
      <c r="A14" s="264" t="s">
        <v>377</v>
      </c>
      <c r="B14" s="265">
        <v>26</v>
      </c>
      <c r="C14" s="265">
        <v>5</v>
      </c>
      <c r="D14" s="265">
        <v>541</v>
      </c>
      <c r="E14" s="265">
        <v>572</v>
      </c>
    </row>
    <row r="15" spans="1:5" ht="14.25" customHeight="1">
      <c r="A15" s="261" t="s">
        <v>378</v>
      </c>
      <c r="B15" s="262">
        <v>20</v>
      </c>
      <c r="C15" s="262">
        <v>4</v>
      </c>
      <c r="D15" s="262">
        <v>333</v>
      </c>
      <c r="E15" s="262">
        <v>357</v>
      </c>
    </row>
    <row r="16" spans="1:5" ht="14.25" customHeight="1">
      <c r="A16" s="264" t="s">
        <v>379</v>
      </c>
      <c r="B16" s="265">
        <v>20</v>
      </c>
      <c r="C16" s="265">
        <v>4</v>
      </c>
      <c r="D16" s="265">
        <v>332</v>
      </c>
      <c r="E16" s="265">
        <v>356</v>
      </c>
    </row>
    <row r="17" spans="1:5" ht="14.25" customHeight="1">
      <c r="A17" s="261" t="s">
        <v>380</v>
      </c>
      <c r="B17" s="262">
        <v>19</v>
      </c>
      <c r="C17" s="262">
        <v>4</v>
      </c>
      <c r="D17" s="262">
        <v>322</v>
      </c>
      <c r="E17" s="262">
        <v>345</v>
      </c>
    </row>
    <row r="18" spans="1:5" ht="14.25" customHeight="1">
      <c r="A18" s="264" t="s">
        <v>381</v>
      </c>
      <c r="B18" s="265">
        <v>18</v>
      </c>
      <c r="C18" s="265">
        <v>4</v>
      </c>
      <c r="D18" s="265">
        <v>304</v>
      </c>
      <c r="E18" s="265">
        <v>326</v>
      </c>
    </row>
    <row r="19" spans="1:5" ht="14.25" customHeight="1">
      <c r="A19" s="261" t="s">
        <v>382</v>
      </c>
      <c r="B19" s="262">
        <v>18</v>
      </c>
      <c r="C19" s="262">
        <v>4</v>
      </c>
      <c r="D19" s="262">
        <v>292</v>
      </c>
      <c r="E19" s="262">
        <v>314</v>
      </c>
    </row>
    <row r="20" spans="1:5" ht="14.25" customHeight="1">
      <c r="A20" s="264" t="s">
        <v>383</v>
      </c>
      <c r="B20" s="265">
        <v>18</v>
      </c>
      <c r="C20" s="265">
        <v>3</v>
      </c>
      <c r="D20" s="265">
        <v>247</v>
      </c>
      <c r="E20" s="265">
        <v>268</v>
      </c>
    </row>
    <row r="21" spans="1:5" ht="14.25" customHeight="1">
      <c r="A21" s="261" t="s">
        <v>384</v>
      </c>
      <c r="B21" s="262">
        <v>17</v>
      </c>
      <c r="C21" s="262">
        <v>3</v>
      </c>
      <c r="D21" s="262">
        <v>227</v>
      </c>
      <c r="E21" s="262">
        <v>247</v>
      </c>
    </row>
    <row r="22" spans="1:5" ht="14.25" customHeight="1">
      <c r="A22" s="264" t="s">
        <v>385</v>
      </c>
      <c r="B22" s="265">
        <v>14</v>
      </c>
      <c r="C22" s="265">
        <v>2</v>
      </c>
      <c r="D22" s="265">
        <v>185</v>
      </c>
      <c r="E22" s="265">
        <v>201</v>
      </c>
    </row>
    <row r="23" spans="1:5" ht="14.25" customHeight="1">
      <c r="A23" s="261" t="s">
        <v>386</v>
      </c>
      <c r="B23" s="262">
        <v>14</v>
      </c>
      <c r="C23" s="262">
        <v>2</v>
      </c>
      <c r="D23" s="262">
        <v>173</v>
      </c>
      <c r="E23" s="262">
        <v>189</v>
      </c>
    </row>
    <row r="24" spans="1:5" ht="14.25" customHeight="1">
      <c r="A24" s="264" t="s">
        <v>387</v>
      </c>
      <c r="B24" s="265">
        <v>13</v>
      </c>
      <c r="C24" s="265">
        <v>2</v>
      </c>
      <c r="D24" s="265">
        <v>170</v>
      </c>
      <c r="E24" s="265">
        <v>185</v>
      </c>
    </row>
    <row r="25" spans="1:5" ht="14.25" customHeight="1">
      <c r="A25" s="261" t="s">
        <v>388</v>
      </c>
      <c r="B25" s="262">
        <v>12</v>
      </c>
      <c r="C25" s="262">
        <v>2</v>
      </c>
      <c r="D25" s="262">
        <v>148</v>
      </c>
      <c r="E25" s="262">
        <v>162</v>
      </c>
    </row>
    <row r="26" spans="1:5" ht="14.25" customHeight="1">
      <c r="A26" s="264" t="s">
        <v>389</v>
      </c>
      <c r="B26" s="265">
        <v>12</v>
      </c>
      <c r="C26" s="265">
        <v>1</v>
      </c>
      <c r="D26" s="265">
        <v>141</v>
      </c>
      <c r="E26" s="265">
        <v>154</v>
      </c>
    </row>
    <row r="27" spans="1:5" ht="15" thickBot="1">
      <c r="A27" s="267" t="s">
        <v>390</v>
      </c>
      <c r="B27" s="268">
        <v>10</v>
      </c>
      <c r="C27" s="268"/>
      <c r="D27" s="268">
        <v>131</v>
      </c>
      <c r="E27" s="268">
        <v>141</v>
      </c>
    </row>
    <row r="28" ht="14.25">
      <c r="A28" s="248" t="s">
        <v>448</v>
      </c>
    </row>
    <row r="29" ht="14.25">
      <c r="A29" s="301" t="s">
        <v>449</v>
      </c>
    </row>
    <row r="56" ht="14.25" customHeight="1"/>
    <row r="85" ht="14.25" customHeight="1"/>
  </sheetData>
  <sheetProtection/>
  <mergeCells count="2">
    <mergeCell ref="A1:E1"/>
    <mergeCell ref="A2:A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D30"/>
  <sheetViews>
    <sheetView zoomScalePageLayoutView="0" workbookViewId="0" topLeftCell="A1">
      <selection activeCell="F35" sqref="F35"/>
    </sheetView>
  </sheetViews>
  <sheetFormatPr defaultColWidth="11.421875" defaultRowHeight="15"/>
  <cols>
    <col min="1" max="1" width="29.8515625" style="0" customWidth="1"/>
  </cols>
  <sheetData>
    <row r="1" spans="1:4" ht="14.25" customHeight="1">
      <c r="A1" s="411" t="s">
        <v>349</v>
      </c>
      <c r="B1" s="411"/>
      <c r="C1" s="411"/>
      <c r="D1" s="411"/>
    </row>
    <row r="2" spans="1:4" ht="42.75">
      <c r="A2" s="240" t="s">
        <v>340</v>
      </c>
      <c r="B2" s="241" t="s">
        <v>350</v>
      </c>
      <c r="C2" s="241" t="s">
        <v>342</v>
      </c>
      <c r="D2" s="241" t="s">
        <v>343</v>
      </c>
    </row>
    <row r="3" spans="1:4" ht="15.75" customHeight="1">
      <c r="A3" s="235" t="s">
        <v>0</v>
      </c>
      <c r="B3" s="236">
        <v>1</v>
      </c>
      <c r="C3" s="237"/>
      <c r="D3" s="237">
        <v>0</v>
      </c>
    </row>
    <row r="4" spans="1:4" ht="15.75" customHeight="1">
      <c r="A4" s="238" t="s">
        <v>351</v>
      </c>
      <c r="B4" s="239">
        <v>5</v>
      </c>
      <c r="C4" s="188">
        <v>1559</v>
      </c>
      <c r="D4" s="188">
        <v>312</v>
      </c>
    </row>
    <row r="5" spans="1:4" ht="15.75" customHeight="1">
      <c r="A5" s="235" t="s">
        <v>1</v>
      </c>
      <c r="B5" s="236">
        <v>2</v>
      </c>
      <c r="C5" s="237">
        <v>2017</v>
      </c>
      <c r="D5" s="237">
        <v>1009</v>
      </c>
    </row>
    <row r="6" spans="1:4" ht="15.75" customHeight="1">
      <c r="A6" s="238" t="s">
        <v>352</v>
      </c>
      <c r="B6" s="239">
        <v>1</v>
      </c>
      <c r="C6" s="188">
        <v>832</v>
      </c>
      <c r="D6" s="188">
        <v>832</v>
      </c>
    </row>
    <row r="7" spans="1:4" ht="15.75" customHeight="1">
      <c r="A7" s="235" t="s">
        <v>353</v>
      </c>
      <c r="B7" s="236">
        <v>3</v>
      </c>
      <c r="C7" s="237"/>
      <c r="D7" s="237">
        <v>0</v>
      </c>
    </row>
    <row r="8" spans="1:4" ht="15.75" customHeight="1">
      <c r="A8" s="238" t="s">
        <v>354</v>
      </c>
      <c r="B8" s="239">
        <v>2</v>
      </c>
      <c r="C8" s="188">
        <v>459</v>
      </c>
      <c r="D8" s="188">
        <v>230</v>
      </c>
    </row>
    <row r="9" spans="1:4" ht="15.75" customHeight="1">
      <c r="A9" s="235" t="s">
        <v>355</v>
      </c>
      <c r="B9" s="236">
        <v>13</v>
      </c>
      <c r="C9" s="237">
        <v>12197</v>
      </c>
      <c r="D9" s="237">
        <v>938</v>
      </c>
    </row>
    <row r="10" spans="1:4" ht="15.75" customHeight="1">
      <c r="A10" s="238" t="s">
        <v>2</v>
      </c>
      <c r="B10" s="239">
        <v>0.5</v>
      </c>
      <c r="C10" s="188">
        <v>464</v>
      </c>
      <c r="D10" s="188">
        <v>928</v>
      </c>
    </row>
    <row r="11" spans="1:4" ht="15.75" customHeight="1">
      <c r="A11" s="235" t="s">
        <v>356</v>
      </c>
      <c r="B11" s="236">
        <v>5</v>
      </c>
      <c r="C11" s="237">
        <v>1728</v>
      </c>
      <c r="D11" s="237">
        <v>346</v>
      </c>
    </row>
    <row r="12" spans="1:4" ht="15.75" customHeight="1">
      <c r="A12" s="238" t="s">
        <v>357</v>
      </c>
      <c r="B12" s="239">
        <v>3</v>
      </c>
      <c r="C12" s="188">
        <v>2137</v>
      </c>
      <c r="D12" s="188">
        <v>712</v>
      </c>
    </row>
    <row r="13" spans="1:4" ht="15.75" customHeight="1">
      <c r="A13" s="235" t="s">
        <v>3</v>
      </c>
      <c r="B13" s="236">
        <v>1</v>
      </c>
      <c r="C13" s="237">
        <v>615</v>
      </c>
      <c r="D13" s="237">
        <v>615</v>
      </c>
    </row>
    <row r="14" spans="1:4" ht="15.75" customHeight="1">
      <c r="A14" s="238" t="s">
        <v>4</v>
      </c>
      <c r="B14" s="239">
        <v>1</v>
      </c>
      <c r="C14" s="188">
        <v>947</v>
      </c>
      <c r="D14" s="188">
        <v>947</v>
      </c>
    </row>
    <row r="15" spans="1:4" ht="15.75" customHeight="1">
      <c r="A15" s="235" t="s">
        <v>5</v>
      </c>
      <c r="B15" s="236">
        <v>1</v>
      </c>
      <c r="C15" s="237">
        <v>1187</v>
      </c>
      <c r="D15" s="237">
        <v>1187</v>
      </c>
    </row>
    <row r="16" spans="1:4" ht="15.75" customHeight="1">
      <c r="A16" s="238" t="s">
        <v>12</v>
      </c>
      <c r="B16" s="239">
        <v>1</v>
      </c>
      <c r="C16" s="188">
        <v>1120</v>
      </c>
      <c r="D16" s="188">
        <v>1120</v>
      </c>
    </row>
    <row r="17" spans="1:4" ht="15.75" customHeight="1">
      <c r="A17" s="235" t="s">
        <v>358</v>
      </c>
      <c r="B17" s="236">
        <v>1</v>
      </c>
      <c r="C17" s="237">
        <v>861</v>
      </c>
      <c r="D17" s="237">
        <v>861</v>
      </c>
    </row>
    <row r="18" spans="1:4" ht="15.75" customHeight="1">
      <c r="A18" s="238" t="s">
        <v>6</v>
      </c>
      <c r="B18" s="239">
        <v>2</v>
      </c>
      <c r="C18" s="188">
        <v>3002</v>
      </c>
      <c r="D18" s="188">
        <v>1501</v>
      </c>
    </row>
    <row r="19" spans="1:4" ht="15.75" customHeight="1">
      <c r="A19" s="235" t="s">
        <v>359</v>
      </c>
      <c r="B19" s="236">
        <v>2</v>
      </c>
      <c r="C19" s="237">
        <v>980</v>
      </c>
      <c r="D19" s="237">
        <v>490</v>
      </c>
    </row>
    <row r="20" spans="1:4" ht="15.75" customHeight="1">
      <c r="A20" s="238" t="s">
        <v>7</v>
      </c>
      <c r="B20" s="239">
        <v>1</v>
      </c>
      <c r="C20" s="188">
        <v>6488</v>
      </c>
      <c r="D20" s="188">
        <v>6488</v>
      </c>
    </row>
    <row r="21" spans="1:4" ht="15.75" customHeight="1">
      <c r="A21" s="235" t="s">
        <v>360</v>
      </c>
      <c r="B21" s="236">
        <v>4</v>
      </c>
      <c r="C21" s="237">
        <v>2407</v>
      </c>
      <c r="D21" s="237">
        <v>602</v>
      </c>
    </row>
    <row r="22" spans="1:4" ht="15.75" customHeight="1">
      <c r="A22" s="238" t="s">
        <v>361</v>
      </c>
      <c r="B22" s="239">
        <v>2</v>
      </c>
      <c r="C22" s="188">
        <v>2032</v>
      </c>
      <c r="D22" s="188">
        <v>1016</v>
      </c>
    </row>
    <row r="23" spans="1:4" ht="15.75" customHeight="1">
      <c r="A23" s="235" t="s">
        <v>8</v>
      </c>
      <c r="B23" s="236">
        <v>1</v>
      </c>
      <c r="C23" s="237"/>
      <c r="D23" s="237">
        <v>0</v>
      </c>
    </row>
    <row r="24" spans="1:4" ht="15.75" customHeight="1">
      <c r="A24" s="238" t="s">
        <v>9</v>
      </c>
      <c r="B24" s="239">
        <v>0.5</v>
      </c>
      <c r="C24" s="188">
        <v>1100</v>
      </c>
      <c r="D24" s="188">
        <v>2200</v>
      </c>
    </row>
    <row r="25" spans="1:4" ht="15.75" customHeight="1">
      <c r="A25" s="235" t="s">
        <v>10</v>
      </c>
      <c r="B25" s="236">
        <v>1</v>
      </c>
      <c r="C25" s="237">
        <v>1471</v>
      </c>
      <c r="D25" s="237">
        <v>1471</v>
      </c>
    </row>
    <row r="26" spans="1:4" ht="15.75" customHeight="1">
      <c r="A26" s="238" t="s">
        <v>362</v>
      </c>
      <c r="B26" s="239">
        <v>0.5</v>
      </c>
      <c r="C26" s="188">
        <v>1733</v>
      </c>
      <c r="D26" s="188">
        <v>3466</v>
      </c>
    </row>
    <row r="27" spans="1:4" ht="15.75" customHeight="1">
      <c r="A27" s="243" t="s">
        <v>19</v>
      </c>
      <c r="B27" s="244">
        <v>54.5</v>
      </c>
      <c r="C27" s="245">
        <v>45336</v>
      </c>
      <c r="D27" s="245">
        <v>916</v>
      </c>
    </row>
    <row r="28" spans="1:4" ht="14.25">
      <c r="A28" s="179" t="s">
        <v>338</v>
      </c>
      <c r="B28" s="187"/>
      <c r="C28" s="186"/>
      <c r="D28" s="188"/>
    </row>
    <row r="29" spans="1:4" ht="14.25">
      <c r="A29" s="242" t="s">
        <v>31</v>
      </c>
      <c r="B29" s="242"/>
      <c r="C29" s="242"/>
      <c r="D29" s="242"/>
    </row>
    <row r="30" spans="1:4" ht="14.25">
      <c r="A30" s="189"/>
      <c r="B30" s="189"/>
      <c r="C30" s="189"/>
      <c r="D30" s="189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H29"/>
  <sheetViews>
    <sheetView zoomScalePageLayoutView="0" workbookViewId="0" topLeftCell="A1">
      <selection activeCell="J26" sqref="J26"/>
    </sheetView>
  </sheetViews>
  <sheetFormatPr defaultColWidth="11.421875" defaultRowHeight="15"/>
  <cols>
    <col min="1" max="1" width="33.7109375" style="0" customWidth="1"/>
  </cols>
  <sheetData>
    <row r="1" spans="1:8" ht="14.25">
      <c r="A1" s="345" t="s">
        <v>108</v>
      </c>
      <c r="B1" s="345"/>
      <c r="C1" s="345"/>
      <c r="D1" s="345"/>
      <c r="E1" s="345"/>
      <c r="F1" s="345"/>
      <c r="G1" s="345"/>
      <c r="H1" s="345"/>
    </row>
    <row r="2" spans="1:8" ht="29.25" thickBot="1">
      <c r="A2" s="198" t="s">
        <v>109</v>
      </c>
      <c r="B2" s="197" t="s">
        <v>110</v>
      </c>
      <c r="C2" s="197" t="s">
        <v>111</v>
      </c>
      <c r="D2" s="197" t="s">
        <v>112</v>
      </c>
      <c r="E2" s="197" t="s">
        <v>113</v>
      </c>
      <c r="F2" s="197" t="s">
        <v>114</v>
      </c>
      <c r="G2" s="197" t="s">
        <v>115</v>
      </c>
      <c r="H2" s="197" t="s">
        <v>116</v>
      </c>
    </row>
    <row r="3" spans="1:8" s="108" customFormat="1" ht="14.25">
      <c r="A3" s="109" t="s">
        <v>117</v>
      </c>
      <c r="B3" s="110">
        <v>60</v>
      </c>
      <c r="C3" s="110">
        <v>28</v>
      </c>
      <c r="D3" s="110">
        <v>32</v>
      </c>
      <c r="E3" s="111">
        <v>46.666666666666664</v>
      </c>
      <c r="F3" s="111">
        <v>53.333333333333336</v>
      </c>
      <c r="G3" s="112">
        <v>69464</v>
      </c>
      <c r="H3" s="112">
        <v>1157.7333333333333</v>
      </c>
    </row>
    <row r="4" spans="1:8" s="108" customFormat="1" ht="14.25">
      <c r="A4" s="113" t="s">
        <v>118</v>
      </c>
      <c r="B4" s="114">
        <v>167</v>
      </c>
      <c r="C4" s="114">
        <v>80</v>
      </c>
      <c r="D4" s="114">
        <v>87</v>
      </c>
      <c r="E4" s="115">
        <v>47.90419161676647</v>
      </c>
      <c r="F4" s="115">
        <v>52.09580838323353</v>
      </c>
      <c r="G4" s="116">
        <v>219446</v>
      </c>
      <c r="H4" s="116">
        <v>1314.0479041916167</v>
      </c>
    </row>
    <row r="5" spans="1:8" s="108" customFormat="1" ht="14.25">
      <c r="A5" s="109" t="s">
        <v>119</v>
      </c>
      <c r="B5" s="110">
        <v>112</v>
      </c>
      <c r="C5" s="110">
        <v>52</v>
      </c>
      <c r="D5" s="110">
        <v>60</v>
      </c>
      <c r="E5" s="111">
        <v>46.42857142857143</v>
      </c>
      <c r="F5" s="111">
        <v>53.57142857142857</v>
      </c>
      <c r="G5" s="112">
        <v>149326</v>
      </c>
      <c r="H5" s="112">
        <v>1333.267857142857</v>
      </c>
    </row>
    <row r="6" spans="1:8" s="108" customFormat="1" ht="14.25">
      <c r="A6" s="113" t="s">
        <v>120</v>
      </c>
      <c r="B6" s="114">
        <v>98</v>
      </c>
      <c r="C6" s="114">
        <v>39</v>
      </c>
      <c r="D6" s="114">
        <v>59</v>
      </c>
      <c r="E6" s="115">
        <v>39.795918367346935</v>
      </c>
      <c r="F6" s="115">
        <v>60.204081632653065</v>
      </c>
      <c r="G6" s="116">
        <v>121674</v>
      </c>
      <c r="H6" s="116">
        <v>1241.5714285714287</v>
      </c>
    </row>
    <row r="7" spans="1:8" s="108" customFormat="1" ht="14.25">
      <c r="A7" s="109" t="s">
        <v>121</v>
      </c>
      <c r="B7" s="110">
        <v>174</v>
      </c>
      <c r="C7" s="110">
        <v>71</v>
      </c>
      <c r="D7" s="110">
        <v>103</v>
      </c>
      <c r="E7" s="111">
        <v>40.804597701149426</v>
      </c>
      <c r="F7" s="111">
        <v>59.195402298850574</v>
      </c>
      <c r="G7" s="112">
        <v>269356</v>
      </c>
      <c r="H7" s="112">
        <v>1548.0229885057472</v>
      </c>
    </row>
    <row r="8" spans="1:8" s="108" customFormat="1" ht="14.25">
      <c r="A8" s="113" t="s">
        <v>122</v>
      </c>
      <c r="B8" s="114">
        <v>166</v>
      </c>
      <c r="C8" s="114">
        <v>81</v>
      </c>
      <c r="D8" s="114">
        <v>85</v>
      </c>
      <c r="E8" s="115">
        <v>48.795180722891565</v>
      </c>
      <c r="F8" s="115">
        <v>51.204819277108435</v>
      </c>
      <c r="G8" s="116">
        <v>244919</v>
      </c>
      <c r="H8" s="116">
        <v>1475.4156626506024</v>
      </c>
    </row>
    <row r="9" spans="1:8" s="108" customFormat="1" ht="14.25">
      <c r="A9" s="109" t="s">
        <v>123</v>
      </c>
      <c r="B9" s="110">
        <v>153</v>
      </c>
      <c r="C9" s="110">
        <v>68</v>
      </c>
      <c r="D9" s="110">
        <v>85</v>
      </c>
      <c r="E9" s="111">
        <v>44.44444444444444</v>
      </c>
      <c r="F9" s="111">
        <v>55.55555555555556</v>
      </c>
      <c r="G9" s="112">
        <v>223309</v>
      </c>
      <c r="H9" s="112">
        <v>1459.5359477124182</v>
      </c>
    </row>
    <row r="10" spans="1:8" s="108" customFormat="1" ht="14.25">
      <c r="A10" s="113" t="s">
        <v>124</v>
      </c>
      <c r="B10" s="114">
        <v>40</v>
      </c>
      <c r="C10" s="114">
        <v>22</v>
      </c>
      <c r="D10" s="114">
        <v>18</v>
      </c>
      <c r="E10" s="115">
        <v>55</v>
      </c>
      <c r="F10" s="115">
        <v>45</v>
      </c>
      <c r="G10" s="116">
        <v>39905</v>
      </c>
      <c r="H10" s="116">
        <v>997.625</v>
      </c>
    </row>
    <row r="11" spans="1:8" s="108" customFormat="1" ht="14.25">
      <c r="A11" s="109" t="s">
        <v>125</v>
      </c>
      <c r="B11" s="110">
        <v>198</v>
      </c>
      <c r="C11" s="110">
        <v>85</v>
      </c>
      <c r="D11" s="110">
        <v>113</v>
      </c>
      <c r="E11" s="111">
        <v>42.92929292929293</v>
      </c>
      <c r="F11" s="111">
        <v>57.07070707070707</v>
      </c>
      <c r="G11" s="112">
        <v>285431</v>
      </c>
      <c r="H11" s="112">
        <v>1441.5707070707072</v>
      </c>
    </row>
    <row r="12" spans="1:8" s="108" customFormat="1" ht="14.25">
      <c r="A12" s="113" t="s">
        <v>126</v>
      </c>
      <c r="B12" s="114">
        <v>146</v>
      </c>
      <c r="C12" s="114">
        <v>68</v>
      </c>
      <c r="D12" s="114">
        <v>78</v>
      </c>
      <c r="E12" s="115">
        <v>46.57534246575342</v>
      </c>
      <c r="F12" s="115">
        <v>53.42465753424658</v>
      </c>
      <c r="G12" s="116">
        <v>220651</v>
      </c>
      <c r="H12" s="116">
        <v>1511.3082191780823</v>
      </c>
    </row>
    <row r="13" spans="1:8" s="108" customFormat="1" ht="14.25">
      <c r="A13" s="109" t="s">
        <v>127</v>
      </c>
      <c r="B13" s="110">
        <v>135</v>
      </c>
      <c r="C13" s="110">
        <v>94</v>
      </c>
      <c r="D13" s="110">
        <v>41</v>
      </c>
      <c r="E13" s="111">
        <v>69.62962962962963</v>
      </c>
      <c r="F13" s="111">
        <v>30.37037037037037</v>
      </c>
      <c r="G13" s="112">
        <v>208576</v>
      </c>
      <c r="H13" s="112">
        <v>1545.0074074074073</v>
      </c>
    </row>
    <row r="14" spans="1:8" s="108" customFormat="1" ht="14.25">
      <c r="A14" s="113" t="s">
        <v>128</v>
      </c>
      <c r="B14" s="114">
        <v>98</v>
      </c>
      <c r="C14" s="114">
        <v>68</v>
      </c>
      <c r="D14" s="114">
        <v>30</v>
      </c>
      <c r="E14" s="115">
        <v>69.38775510204081</v>
      </c>
      <c r="F14" s="115">
        <v>30.612244897959183</v>
      </c>
      <c r="G14" s="116">
        <v>141954</v>
      </c>
      <c r="H14" s="116">
        <v>1448.5102040816328</v>
      </c>
    </row>
    <row r="15" spans="1:8" s="108" customFormat="1" ht="14.25">
      <c r="A15" s="109" t="s">
        <v>129</v>
      </c>
      <c r="B15" s="110">
        <v>95</v>
      </c>
      <c r="C15" s="110">
        <v>54</v>
      </c>
      <c r="D15" s="110">
        <v>41</v>
      </c>
      <c r="E15" s="111">
        <v>56.8421052631579</v>
      </c>
      <c r="F15" s="111">
        <v>43.1578947368421</v>
      </c>
      <c r="G15" s="112">
        <v>131173</v>
      </c>
      <c r="H15" s="112">
        <v>1380.7684210526315</v>
      </c>
    </row>
    <row r="16" spans="1:8" s="108" customFormat="1" ht="14.25">
      <c r="A16" s="113" t="s">
        <v>130</v>
      </c>
      <c r="B16" s="114">
        <v>128</v>
      </c>
      <c r="C16" s="114">
        <v>73</v>
      </c>
      <c r="D16" s="114">
        <v>55</v>
      </c>
      <c r="E16" s="115">
        <v>57.03125</v>
      </c>
      <c r="F16" s="115">
        <v>42.96875</v>
      </c>
      <c r="G16" s="116">
        <v>161175</v>
      </c>
      <c r="H16" s="116">
        <v>1259.1796875</v>
      </c>
    </row>
    <row r="17" spans="1:8" s="108" customFormat="1" ht="14.25">
      <c r="A17" s="109" t="s">
        <v>131</v>
      </c>
      <c r="B17" s="110">
        <v>83</v>
      </c>
      <c r="C17" s="110">
        <v>43</v>
      </c>
      <c r="D17" s="110">
        <v>40</v>
      </c>
      <c r="E17" s="111">
        <v>51.80722891566265</v>
      </c>
      <c r="F17" s="111">
        <v>48.19277108433735</v>
      </c>
      <c r="G17" s="112">
        <v>113252</v>
      </c>
      <c r="H17" s="112">
        <v>1364.4819277108434</v>
      </c>
    </row>
    <row r="18" spans="1:8" s="108" customFormat="1" ht="14.25">
      <c r="A18" s="113" t="s">
        <v>132</v>
      </c>
      <c r="B18" s="114">
        <v>111</v>
      </c>
      <c r="C18" s="114">
        <v>53</v>
      </c>
      <c r="D18" s="114">
        <v>58</v>
      </c>
      <c r="E18" s="115">
        <v>47.747747747747745</v>
      </c>
      <c r="F18" s="115">
        <v>52.252252252252255</v>
      </c>
      <c r="G18" s="116">
        <v>138965</v>
      </c>
      <c r="H18" s="116">
        <v>1251.936936936937</v>
      </c>
    </row>
    <row r="19" spans="1:8" s="108" customFormat="1" ht="14.25">
      <c r="A19" s="109" t="s">
        <v>133</v>
      </c>
      <c r="B19" s="110">
        <v>112</v>
      </c>
      <c r="C19" s="110">
        <v>48</v>
      </c>
      <c r="D19" s="110">
        <v>64</v>
      </c>
      <c r="E19" s="111">
        <v>42.857142857142854</v>
      </c>
      <c r="F19" s="111">
        <v>57.142857142857146</v>
      </c>
      <c r="G19" s="112">
        <v>168671</v>
      </c>
      <c r="H19" s="112">
        <v>1505.9910714285713</v>
      </c>
    </row>
    <row r="20" spans="1:8" s="108" customFormat="1" ht="14.25">
      <c r="A20" s="113" t="s">
        <v>134</v>
      </c>
      <c r="B20" s="114">
        <v>101</v>
      </c>
      <c r="C20" s="114">
        <v>55</v>
      </c>
      <c r="D20" s="114">
        <v>46</v>
      </c>
      <c r="E20" s="115">
        <v>54.45544554455446</v>
      </c>
      <c r="F20" s="115">
        <v>45.54455445544554</v>
      </c>
      <c r="G20" s="116">
        <v>154620</v>
      </c>
      <c r="H20" s="116">
        <v>1530.8910891089108</v>
      </c>
    </row>
    <row r="21" spans="1:8" s="108" customFormat="1" ht="14.25">
      <c r="A21" s="109" t="s">
        <v>135</v>
      </c>
      <c r="B21" s="110">
        <v>148</v>
      </c>
      <c r="C21" s="110">
        <v>66</v>
      </c>
      <c r="D21" s="110">
        <v>82</v>
      </c>
      <c r="E21" s="111">
        <v>44.5945945945946</v>
      </c>
      <c r="F21" s="111">
        <v>55.4054054054054</v>
      </c>
      <c r="G21" s="112">
        <v>212718</v>
      </c>
      <c r="H21" s="112">
        <v>1437.2837837837837</v>
      </c>
    </row>
    <row r="22" spans="1:8" s="108" customFormat="1" ht="14.25">
      <c r="A22" s="113" t="s">
        <v>136</v>
      </c>
      <c r="B22" s="114">
        <v>90</v>
      </c>
      <c r="C22" s="114">
        <v>49</v>
      </c>
      <c r="D22" s="114">
        <v>41</v>
      </c>
      <c r="E22" s="115">
        <v>54.44444444444444</v>
      </c>
      <c r="F22" s="115">
        <v>45.55555555555556</v>
      </c>
      <c r="G22" s="116">
        <v>128172</v>
      </c>
      <c r="H22" s="116">
        <v>1424.1333333333334</v>
      </c>
    </row>
    <row r="23" spans="1:8" s="108" customFormat="1" ht="14.25">
      <c r="A23" s="109" t="s">
        <v>137</v>
      </c>
      <c r="B23" s="110">
        <v>86</v>
      </c>
      <c r="C23" s="110">
        <v>44</v>
      </c>
      <c r="D23" s="110">
        <v>42</v>
      </c>
      <c r="E23" s="111">
        <v>51.16279069767442</v>
      </c>
      <c r="F23" s="111">
        <v>48.83720930232558</v>
      </c>
      <c r="G23" s="112">
        <v>130801</v>
      </c>
      <c r="H23" s="112">
        <v>1520.9418604651162</v>
      </c>
    </row>
    <row r="24" spans="1:8" s="108" customFormat="1" ht="14.25">
      <c r="A24" s="113" t="s">
        <v>138</v>
      </c>
      <c r="B24" s="114">
        <v>93</v>
      </c>
      <c r="C24" s="114">
        <v>61</v>
      </c>
      <c r="D24" s="114">
        <v>32</v>
      </c>
      <c r="E24" s="115">
        <v>65.59139784946237</v>
      </c>
      <c r="F24" s="115">
        <v>34.40860215053763</v>
      </c>
      <c r="G24" s="116">
        <v>134276</v>
      </c>
      <c r="H24" s="116">
        <v>1443.8279569892472</v>
      </c>
    </row>
    <row r="25" spans="1:8" s="108" customFormat="1" ht="14.25">
      <c r="A25" s="109" t="s">
        <v>139</v>
      </c>
      <c r="B25" s="110">
        <v>110</v>
      </c>
      <c r="C25" s="110">
        <v>64</v>
      </c>
      <c r="D25" s="110">
        <v>46</v>
      </c>
      <c r="E25" s="111">
        <v>58.18181818181818</v>
      </c>
      <c r="F25" s="111">
        <v>41.81818181818182</v>
      </c>
      <c r="G25" s="112">
        <v>163908</v>
      </c>
      <c r="H25" s="112">
        <v>1490.0727272727272</v>
      </c>
    </row>
    <row r="26" spans="1:8" s="108" customFormat="1" ht="14.25">
      <c r="A26" s="113" t="s">
        <v>140</v>
      </c>
      <c r="B26" s="114">
        <v>76</v>
      </c>
      <c r="C26" s="114">
        <v>33</v>
      </c>
      <c r="D26" s="114">
        <v>43</v>
      </c>
      <c r="E26" s="115">
        <v>43.421052631578945</v>
      </c>
      <c r="F26" s="115">
        <v>56.578947368421055</v>
      </c>
      <c r="G26" s="116">
        <v>125106</v>
      </c>
      <c r="H26" s="116">
        <v>1646.1315789473683</v>
      </c>
    </row>
    <row r="27" spans="1:8" s="108" customFormat="1" ht="15" thickBot="1">
      <c r="A27" s="117" t="s">
        <v>141</v>
      </c>
      <c r="B27" s="118">
        <v>2780</v>
      </c>
      <c r="C27" s="118">
        <v>1399</v>
      </c>
      <c r="D27" s="118">
        <v>1381</v>
      </c>
      <c r="E27" s="119">
        <v>50.32374100719424</v>
      </c>
      <c r="F27" s="119">
        <v>49.67625899280576</v>
      </c>
      <c r="G27" s="118">
        <v>3956848</v>
      </c>
      <c r="H27" s="118">
        <v>1423.326618705036</v>
      </c>
    </row>
    <row r="28" spans="1:8" s="108" customFormat="1" ht="14.25">
      <c r="A28" s="347" t="s">
        <v>142</v>
      </c>
      <c r="B28" s="347"/>
      <c r="C28" s="347"/>
      <c r="D28" s="347"/>
      <c r="E28" s="347"/>
      <c r="F28" s="347"/>
      <c r="G28" s="347"/>
      <c r="H28" s="347"/>
    </row>
    <row r="29" spans="1:8" s="108" customFormat="1" ht="14.25" customHeight="1">
      <c r="A29" s="348" t="s">
        <v>143</v>
      </c>
      <c r="B29" s="348"/>
      <c r="C29" s="348"/>
      <c r="D29" s="348"/>
      <c r="E29" s="348"/>
      <c r="F29" s="348"/>
      <c r="G29" s="348"/>
      <c r="H29" s="348"/>
    </row>
  </sheetData>
  <sheetProtection/>
  <mergeCells count="3">
    <mergeCell ref="A1:H1"/>
    <mergeCell ref="A28:H28"/>
    <mergeCell ref="A29:H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F15"/>
  <sheetViews>
    <sheetView zoomScalePageLayoutView="0" workbookViewId="0" topLeftCell="A1">
      <selection activeCell="E16" sqref="E16"/>
    </sheetView>
  </sheetViews>
  <sheetFormatPr defaultColWidth="11.421875" defaultRowHeight="15"/>
  <cols>
    <col min="1" max="1" width="22.7109375" style="0" customWidth="1"/>
    <col min="2" max="2" width="15.00390625" style="0" customWidth="1"/>
    <col min="3" max="3" width="16.28125" style="0" customWidth="1"/>
    <col min="4" max="4" width="15.421875" style="0" customWidth="1"/>
  </cols>
  <sheetData>
    <row r="1" spans="1:4" ht="14.25" customHeight="1">
      <c r="A1" s="407" t="s">
        <v>339</v>
      </c>
      <c r="B1" s="407"/>
      <c r="C1" s="407"/>
      <c r="D1" s="407"/>
    </row>
    <row r="2" spans="1:4" ht="28.5" customHeight="1">
      <c r="A2" s="233" t="s">
        <v>340</v>
      </c>
      <c r="B2" s="234" t="s">
        <v>341</v>
      </c>
      <c r="C2" s="234" t="s">
        <v>342</v>
      </c>
      <c r="D2" s="234" t="s">
        <v>343</v>
      </c>
    </row>
    <row r="3" spans="1:4" ht="15" customHeight="1">
      <c r="A3" s="235" t="s">
        <v>344</v>
      </c>
      <c r="B3" s="236">
        <v>2</v>
      </c>
      <c r="C3" s="236">
        <v>473</v>
      </c>
      <c r="D3" s="246">
        <v>237</v>
      </c>
    </row>
    <row r="4" spans="1:4" ht="15" customHeight="1">
      <c r="A4" s="238" t="s">
        <v>345</v>
      </c>
      <c r="B4" s="239">
        <v>3</v>
      </c>
      <c r="C4" s="239">
        <v>611</v>
      </c>
      <c r="D4" s="183">
        <v>204</v>
      </c>
    </row>
    <row r="5" spans="1:4" ht="13.5" customHeight="1">
      <c r="A5" s="235" t="s">
        <v>346</v>
      </c>
      <c r="B5" s="236">
        <v>4</v>
      </c>
      <c r="C5" s="236">
        <v>565</v>
      </c>
      <c r="D5" s="246">
        <v>141</v>
      </c>
    </row>
    <row r="6" spans="1:4" ht="18.75" customHeight="1">
      <c r="A6" s="238" t="s">
        <v>347</v>
      </c>
      <c r="B6" s="239">
        <v>2</v>
      </c>
      <c r="C6" s="239">
        <v>364</v>
      </c>
      <c r="D6" s="183">
        <v>182</v>
      </c>
    </row>
    <row r="7" spans="1:4" ht="27" customHeight="1">
      <c r="A7" s="235" t="s">
        <v>348</v>
      </c>
      <c r="B7" s="236">
        <v>2</v>
      </c>
      <c r="C7" s="236">
        <v>406</v>
      </c>
      <c r="D7" s="246">
        <v>203</v>
      </c>
    </row>
    <row r="8" spans="1:4" ht="13.5" customHeight="1">
      <c r="A8" s="238" t="s">
        <v>30</v>
      </c>
      <c r="B8" s="239">
        <v>1</v>
      </c>
      <c r="C8" s="239">
        <v>300</v>
      </c>
      <c r="D8" s="183">
        <v>300</v>
      </c>
    </row>
    <row r="9" spans="1:4" ht="14.25">
      <c r="A9" s="243" t="s">
        <v>19</v>
      </c>
      <c r="B9" s="244">
        <v>14</v>
      </c>
      <c r="C9" s="247">
        <v>2719</v>
      </c>
      <c r="D9" s="247">
        <v>194</v>
      </c>
    </row>
    <row r="10" spans="1:4" ht="14.25">
      <c r="A10" s="179" t="s">
        <v>337</v>
      </c>
      <c r="B10" s="182"/>
      <c r="C10" s="180"/>
      <c r="D10" s="183"/>
    </row>
    <row r="11" spans="1:4" ht="14.25">
      <c r="A11" s="303" t="s">
        <v>450</v>
      </c>
      <c r="B11" s="184"/>
      <c r="C11" s="181"/>
      <c r="D11" s="185"/>
    </row>
    <row r="12" spans="1:4" ht="14.25">
      <c r="A12" s="179"/>
      <c r="B12" s="182"/>
      <c r="C12" s="180"/>
      <c r="D12" s="183"/>
    </row>
    <row r="15" ht="14.25">
      <c r="F15" s="178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H29"/>
  <sheetViews>
    <sheetView zoomScalePageLayoutView="0" workbookViewId="0" topLeftCell="A1">
      <selection activeCell="J31" sqref="J31"/>
    </sheetView>
  </sheetViews>
  <sheetFormatPr defaultColWidth="11.421875" defaultRowHeight="15"/>
  <cols>
    <col min="1" max="1" width="34.421875" style="0" customWidth="1"/>
  </cols>
  <sheetData>
    <row r="1" spans="1:8" ht="15" customHeight="1">
      <c r="A1" s="349" t="s">
        <v>144</v>
      </c>
      <c r="B1" s="349"/>
      <c r="C1" s="349"/>
      <c r="D1" s="349"/>
      <c r="E1" s="349"/>
      <c r="F1" s="349"/>
      <c r="G1" s="349"/>
      <c r="H1" s="349"/>
    </row>
    <row r="2" spans="1:8" ht="29.25" thickBot="1">
      <c r="A2" s="198" t="s">
        <v>109</v>
      </c>
      <c r="B2" s="197" t="s">
        <v>145</v>
      </c>
      <c r="C2" s="197" t="s">
        <v>111</v>
      </c>
      <c r="D2" s="197" t="s">
        <v>112</v>
      </c>
      <c r="E2" s="197" t="s">
        <v>113</v>
      </c>
      <c r="F2" s="197" t="s">
        <v>114</v>
      </c>
      <c r="G2" s="197" t="s">
        <v>115</v>
      </c>
      <c r="H2" s="197" t="s">
        <v>116</v>
      </c>
    </row>
    <row r="3" spans="1:8" s="108" customFormat="1" ht="14.25">
      <c r="A3" s="109" t="s">
        <v>117</v>
      </c>
      <c r="B3" s="110">
        <v>15</v>
      </c>
      <c r="C3" s="110">
        <v>6</v>
      </c>
      <c r="D3" s="110">
        <v>9</v>
      </c>
      <c r="E3" s="111">
        <v>40</v>
      </c>
      <c r="F3" s="111">
        <v>60</v>
      </c>
      <c r="G3" s="112">
        <v>12343</v>
      </c>
      <c r="H3" s="120">
        <v>822.8666666666667</v>
      </c>
    </row>
    <row r="4" spans="1:8" s="108" customFormat="1" ht="14.25">
      <c r="A4" s="121" t="s">
        <v>118</v>
      </c>
      <c r="B4" s="122">
        <v>50</v>
      </c>
      <c r="C4" s="122">
        <v>11</v>
      </c>
      <c r="D4" s="122">
        <v>39</v>
      </c>
      <c r="E4" s="123">
        <v>22</v>
      </c>
      <c r="F4" s="123">
        <v>78</v>
      </c>
      <c r="G4" s="124">
        <v>39771</v>
      </c>
      <c r="H4" s="125">
        <v>795.42</v>
      </c>
    </row>
    <row r="5" spans="1:8" s="108" customFormat="1" ht="14.25">
      <c r="A5" s="109" t="s">
        <v>119</v>
      </c>
      <c r="B5" s="110">
        <v>34</v>
      </c>
      <c r="C5" s="110">
        <v>7</v>
      </c>
      <c r="D5" s="110">
        <v>27</v>
      </c>
      <c r="E5" s="111">
        <v>20.58823529411765</v>
      </c>
      <c r="F5" s="111">
        <v>79.41176470588235</v>
      </c>
      <c r="G5" s="112">
        <v>28497</v>
      </c>
      <c r="H5" s="120">
        <v>838.1470588235294</v>
      </c>
    </row>
    <row r="6" spans="1:8" s="108" customFormat="1" ht="14.25">
      <c r="A6" s="121" t="s">
        <v>120</v>
      </c>
      <c r="B6" s="122">
        <v>25</v>
      </c>
      <c r="C6" s="122">
        <v>4</v>
      </c>
      <c r="D6" s="122">
        <v>21</v>
      </c>
      <c r="E6" s="123">
        <v>16</v>
      </c>
      <c r="F6" s="123">
        <v>84</v>
      </c>
      <c r="G6" s="124">
        <v>21646</v>
      </c>
      <c r="H6" s="125">
        <v>865.84</v>
      </c>
    </row>
    <row r="7" spans="1:8" s="108" customFormat="1" ht="14.25">
      <c r="A7" s="109" t="s">
        <v>121</v>
      </c>
      <c r="B7" s="110">
        <v>51</v>
      </c>
      <c r="C7" s="110">
        <v>12</v>
      </c>
      <c r="D7" s="110">
        <v>39</v>
      </c>
      <c r="E7" s="111">
        <v>23.529411764705884</v>
      </c>
      <c r="F7" s="111">
        <v>76.47058823529412</v>
      </c>
      <c r="G7" s="112">
        <v>46690</v>
      </c>
      <c r="H7" s="120">
        <v>915.4901960784314</v>
      </c>
    </row>
    <row r="8" spans="1:8" s="108" customFormat="1" ht="14.25">
      <c r="A8" s="121" t="s">
        <v>122</v>
      </c>
      <c r="B8" s="122">
        <v>55</v>
      </c>
      <c r="C8" s="122">
        <v>14</v>
      </c>
      <c r="D8" s="122">
        <v>41</v>
      </c>
      <c r="E8" s="123">
        <v>25.454545454545453</v>
      </c>
      <c r="F8" s="123">
        <v>74.54545454545455</v>
      </c>
      <c r="G8" s="124">
        <v>49605</v>
      </c>
      <c r="H8" s="125">
        <v>901.9090909090909</v>
      </c>
    </row>
    <row r="9" spans="1:8" s="108" customFormat="1" ht="14.25">
      <c r="A9" s="109" t="s">
        <v>123</v>
      </c>
      <c r="B9" s="110">
        <v>46</v>
      </c>
      <c r="C9" s="110">
        <v>5</v>
      </c>
      <c r="D9" s="110">
        <v>41</v>
      </c>
      <c r="E9" s="111">
        <v>10.869565217391305</v>
      </c>
      <c r="F9" s="111">
        <v>89.13043478260869</v>
      </c>
      <c r="G9" s="112">
        <v>40657</v>
      </c>
      <c r="H9" s="120">
        <v>883.8478260869565</v>
      </c>
    </row>
    <row r="10" spans="1:8" s="108" customFormat="1" ht="14.25">
      <c r="A10" s="121" t="s">
        <v>124</v>
      </c>
      <c r="B10" s="122">
        <v>8</v>
      </c>
      <c r="C10" s="122">
        <v>2</v>
      </c>
      <c r="D10" s="122">
        <v>6</v>
      </c>
      <c r="E10" s="123">
        <v>25</v>
      </c>
      <c r="F10" s="123">
        <v>75</v>
      </c>
      <c r="G10" s="124">
        <v>6145</v>
      </c>
      <c r="H10" s="125">
        <v>768.125</v>
      </c>
    </row>
    <row r="11" spans="1:8" s="108" customFormat="1" ht="14.25">
      <c r="A11" s="109" t="s">
        <v>125</v>
      </c>
      <c r="B11" s="110">
        <v>54</v>
      </c>
      <c r="C11" s="110">
        <v>8</v>
      </c>
      <c r="D11" s="110">
        <v>46</v>
      </c>
      <c r="E11" s="111">
        <v>14.814814814814815</v>
      </c>
      <c r="F11" s="111">
        <v>85.18518518518519</v>
      </c>
      <c r="G11" s="112">
        <v>49583</v>
      </c>
      <c r="H11" s="120">
        <v>918.2037037037037</v>
      </c>
    </row>
    <row r="12" spans="1:8" s="108" customFormat="1" ht="14.25">
      <c r="A12" s="121" t="s">
        <v>126</v>
      </c>
      <c r="B12" s="122">
        <v>42</v>
      </c>
      <c r="C12" s="122">
        <v>8</v>
      </c>
      <c r="D12" s="122">
        <v>35</v>
      </c>
      <c r="E12" s="123">
        <v>19.047619047619047</v>
      </c>
      <c r="F12" s="123">
        <v>80.95238095238095</v>
      </c>
      <c r="G12" s="124">
        <v>35445</v>
      </c>
      <c r="H12" s="125">
        <v>843.9285714285714</v>
      </c>
    </row>
    <row r="13" spans="1:8" s="108" customFormat="1" ht="14.25">
      <c r="A13" s="109" t="s">
        <v>127</v>
      </c>
      <c r="B13" s="110">
        <v>38</v>
      </c>
      <c r="C13" s="110">
        <v>9</v>
      </c>
      <c r="D13" s="110">
        <v>27</v>
      </c>
      <c r="E13" s="111">
        <v>23.68421052631579</v>
      </c>
      <c r="F13" s="111">
        <v>76.3157894736842</v>
      </c>
      <c r="G13" s="112">
        <v>37331</v>
      </c>
      <c r="H13" s="120">
        <v>982.3947368421053</v>
      </c>
    </row>
    <row r="14" spans="1:8" s="108" customFormat="1" ht="14.25">
      <c r="A14" s="121" t="s">
        <v>128</v>
      </c>
      <c r="B14" s="122">
        <v>29</v>
      </c>
      <c r="C14" s="122">
        <v>7</v>
      </c>
      <c r="D14" s="122">
        <v>22</v>
      </c>
      <c r="E14" s="123">
        <v>24.137931034482758</v>
      </c>
      <c r="F14" s="123">
        <v>75.86206896551724</v>
      </c>
      <c r="G14" s="124">
        <v>25010</v>
      </c>
      <c r="H14" s="125">
        <v>862.4137931034483</v>
      </c>
    </row>
    <row r="15" spans="1:8" s="108" customFormat="1" ht="14.25">
      <c r="A15" s="109" t="s">
        <v>129</v>
      </c>
      <c r="B15" s="110">
        <v>21</v>
      </c>
      <c r="C15" s="110">
        <v>3</v>
      </c>
      <c r="D15" s="110">
        <v>18</v>
      </c>
      <c r="E15" s="111">
        <v>14.285714285714286</v>
      </c>
      <c r="F15" s="111">
        <v>85.71428571428571</v>
      </c>
      <c r="G15" s="112">
        <v>21018</v>
      </c>
      <c r="H15" s="120">
        <v>1000.8571428571429</v>
      </c>
    </row>
    <row r="16" spans="1:8" s="108" customFormat="1" ht="14.25">
      <c r="A16" s="121" t="s">
        <v>130</v>
      </c>
      <c r="B16" s="122">
        <v>35</v>
      </c>
      <c r="C16" s="122">
        <v>9</v>
      </c>
      <c r="D16" s="122">
        <v>26</v>
      </c>
      <c r="E16" s="123">
        <v>25.714285714285715</v>
      </c>
      <c r="F16" s="123">
        <v>74.28571428571428</v>
      </c>
      <c r="G16" s="124">
        <v>26368</v>
      </c>
      <c r="H16" s="125">
        <v>753.3714285714286</v>
      </c>
    </row>
    <row r="17" spans="1:8" s="108" customFormat="1" ht="14.25">
      <c r="A17" s="109" t="s">
        <v>131</v>
      </c>
      <c r="B17" s="110">
        <v>25</v>
      </c>
      <c r="C17" s="110">
        <v>9</v>
      </c>
      <c r="D17" s="110">
        <v>16</v>
      </c>
      <c r="E17" s="111">
        <v>36</v>
      </c>
      <c r="F17" s="111">
        <v>64</v>
      </c>
      <c r="G17" s="112">
        <v>18936</v>
      </c>
      <c r="H17" s="120">
        <v>757.44</v>
      </c>
    </row>
    <row r="18" spans="1:8" s="108" customFormat="1" ht="14.25">
      <c r="A18" s="121" t="s">
        <v>132</v>
      </c>
      <c r="B18" s="122">
        <v>26</v>
      </c>
      <c r="C18" s="122">
        <v>15</v>
      </c>
      <c r="D18" s="122">
        <v>11</v>
      </c>
      <c r="E18" s="123">
        <v>57.69230769230769</v>
      </c>
      <c r="F18" s="123">
        <v>42.30769230769231</v>
      </c>
      <c r="G18" s="124">
        <v>22901</v>
      </c>
      <c r="H18" s="125">
        <v>880.8076923076923</v>
      </c>
    </row>
    <row r="19" spans="1:8" s="108" customFormat="1" ht="14.25">
      <c r="A19" s="109" t="s">
        <v>146</v>
      </c>
      <c r="B19" s="110">
        <v>32</v>
      </c>
      <c r="C19" s="110">
        <v>13</v>
      </c>
      <c r="D19" s="110">
        <v>19</v>
      </c>
      <c r="E19" s="111">
        <v>40.625</v>
      </c>
      <c r="F19" s="111">
        <v>59.375</v>
      </c>
      <c r="G19" s="112">
        <v>30349</v>
      </c>
      <c r="H19" s="120">
        <v>948.40625</v>
      </c>
    </row>
    <row r="20" spans="1:8" s="108" customFormat="1" ht="14.25">
      <c r="A20" s="121" t="s">
        <v>134</v>
      </c>
      <c r="B20" s="122">
        <v>33</v>
      </c>
      <c r="C20" s="122">
        <v>12</v>
      </c>
      <c r="D20" s="122">
        <v>21</v>
      </c>
      <c r="E20" s="123">
        <v>36.36363636363637</v>
      </c>
      <c r="F20" s="123">
        <v>63.63636363636363</v>
      </c>
      <c r="G20" s="124">
        <v>27189</v>
      </c>
      <c r="H20" s="125">
        <v>823.9090909090909</v>
      </c>
    </row>
    <row r="21" spans="1:8" s="108" customFormat="1" ht="14.25">
      <c r="A21" s="109" t="s">
        <v>147</v>
      </c>
      <c r="B21" s="110">
        <v>45</v>
      </c>
      <c r="C21" s="110">
        <v>18</v>
      </c>
      <c r="D21" s="110">
        <v>26</v>
      </c>
      <c r="E21" s="111">
        <v>40</v>
      </c>
      <c r="F21" s="111">
        <v>60</v>
      </c>
      <c r="G21" s="112">
        <v>39455</v>
      </c>
      <c r="H21" s="120">
        <v>876.7777777777778</v>
      </c>
    </row>
    <row r="22" spans="1:8" s="108" customFormat="1" ht="14.25">
      <c r="A22" s="121" t="s">
        <v>148</v>
      </c>
      <c r="B22" s="122">
        <v>30</v>
      </c>
      <c r="C22" s="122">
        <v>12</v>
      </c>
      <c r="D22" s="122">
        <v>18</v>
      </c>
      <c r="E22" s="123">
        <v>40</v>
      </c>
      <c r="F22" s="123">
        <v>60</v>
      </c>
      <c r="G22" s="124">
        <v>25399</v>
      </c>
      <c r="H22" s="125">
        <v>846.6333333333333</v>
      </c>
    </row>
    <row r="23" spans="1:8" s="108" customFormat="1" ht="14.25">
      <c r="A23" s="109" t="s">
        <v>137</v>
      </c>
      <c r="B23" s="110">
        <v>28</v>
      </c>
      <c r="C23" s="110">
        <v>14</v>
      </c>
      <c r="D23" s="110">
        <v>16</v>
      </c>
      <c r="E23" s="111">
        <v>50</v>
      </c>
      <c r="F23" s="111">
        <v>50</v>
      </c>
      <c r="G23" s="112">
        <v>27200</v>
      </c>
      <c r="H23" s="120">
        <v>971.4285714285714</v>
      </c>
    </row>
    <row r="24" spans="1:8" s="108" customFormat="1" ht="14.25">
      <c r="A24" s="121" t="s">
        <v>138</v>
      </c>
      <c r="B24" s="122">
        <v>22</v>
      </c>
      <c r="C24" s="122">
        <v>11</v>
      </c>
      <c r="D24" s="122">
        <v>12</v>
      </c>
      <c r="E24" s="123">
        <v>50</v>
      </c>
      <c r="F24" s="123">
        <v>50</v>
      </c>
      <c r="G24" s="124">
        <v>21113</v>
      </c>
      <c r="H24" s="125">
        <v>959.6818181818181</v>
      </c>
    </row>
    <row r="25" spans="1:8" s="108" customFormat="1" ht="14.25">
      <c r="A25" s="109" t="s">
        <v>139</v>
      </c>
      <c r="B25" s="110">
        <v>34</v>
      </c>
      <c r="C25" s="110">
        <v>6</v>
      </c>
      <c r="D25" s="110">
        <v>28</v>
      </c>
      <c r="E25" s="111">
        <v>17.647058823529413</v>
      </c>
      <c r="F25" s="111">
        <v>82.35294117647058</v>
      </c>
      <c r="G25" s="112">
        <v>30377</v>
      </c>
      <c r="H25" s="120">
        <v>893.4411764705883</v>
      </c>
    </row>
    <row r="26" spans="1:8" s="108" customFormat="1" ht="14.25">
      <c r="A26" s="121" t="s">
        <v>140</v>
      </c>
      <c r="B26" s="122">
        <v>25</v>
      </c>
      <c r="C26" s="122">
        <v>12</v>
      </c>
      <c r="D26" s="122">
        <v>12</v>
      </c>
      <c r="E26" s="123">
        <v>48</v>
      </c>
      <c r="F26" s="123">
        <v>52</v>
      </c>
      <c r="G26" s="124">
        <v>23818</v>
      </c>
      <c r="H26" s="125">
        <v>952.72</v>
      </c>
    </row>
    <row r="27" spans="1:8" s="108" customFormat="1" ht="15" thickBot="1">
      <c r="A27" s="117" t="s">
        <v>149</v>
      </c>
      <c r="B27" s="126">
        <v>803</v>
      </c>
      <c r="C27" s="126">
        <v>227</v>
      </c>
      <c r="D27" s="126">
        <v>576</v>
      </c>
      <c r="E27" s="119">
        <v>28.268991282689914</v>
      </c>
      <c r="F27" s="119">
        <v>71.73100871731009</v>
      </c>
      <c r="G27" s="118">
        <v>706846</v>
      </c>
      <c r="H27" s="127">
        <v>880.2565379825654</v>
      </c>
    </row>
    <row r="28" spans="1:8" s="108" customFormat="1" ht="14.25">
      <c r="A28" s="347" t="s">
        <v>142</v>
      </c>
      <c r="B28" s="347"/>
      <c r="C28" s="347"/>
      <c r="D28" s="347"/>
      <c r="E28" s="347"/>
      <c r="F28" s="347"/>
      <c r="G28" s="347"/>
      <c r="H28" s="347"/>
    </row>
    <row r="29" spans="1:8" s="108" customFormat="1" ht="14.25" customHeight="1">
      <c r="A29" s="350" t="s">
        <v>150</v>
      </c>
      <c r="B29" s="350"/>
      <c r="C29" s="350"/>
      <c r="D29" s="350"/>
      <c r="E29" s="350"/>
      <c r="F29" s="350"/>
      <c r="G29" s="350"/>
      <c r="H29" s="350"/>
    </row>
  </sheetData>
  <sheetProtection/>
  <mergeCells count="3">
    <mergeCell ref="A1:H1"/>
    <mergeCell ref="A28:H28"/>
    <mergeCell ref="A29:H2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H31"/>
  <sheetViews>
    <sheetView zoomScalePageLayoutView="0" workbookViewId="0" topLeftCell="A1">
      <selection activeCell="J37" sqref="J37"/>
    </sheetView>
  </sheetViews>
  <sheetFormatPr defaultColWidth="11.421875" defaultRowHeight="15"/>
  <cols>
    <col min="1" max="1" width="34.140625" style="0" customWidth="1"/>
  </cols>
  <sheetData>
    <row r="1" spans="1:8" ht="15" customHeight="1" thickBot="1">
      <c r="A1" s="356" t="s">
        <v>151</v>
      </c>
      <c r="B1" s="356"/>
      <c r="C1" s="356"/>
      <c r="D1" s="356"/>
      <c r="E1" s="356"/>
      <c r="F1" s="356"/>
      <c r="G1" s="356"/>
      <c r="H1" s="356"/>
    </row>
    <row r="2" spans="1:8" ht="14.25" customHeight="1">
      <c r="A2" s="357" t="s">
        <v>152</v>
      </c>
      <c r="B2" s="107" t="s">
        <v>153</v>
      </c>
      <c r="C2" s="359" t="s">
        <v>154</v>
      </c>
      <c r="D2" s="359" t="s">
        <v>155</v>
      </c>
      <c r="E2" s="359" t="s">
        <v>156</v>
      </c>
      <c r="F2" s="359" t="s">
        <v>157</v>
      </c>
      <c r="G2" s="351" t="s">
        <v>158</v>
      </c>
      <c r="H2" s="351" t="s">
        <v>159</v>
      </c>
    </row>
    <row r="3" spans="1:8" ht="15" thickBot="1">
      <c r="A3" s="358"/>
      <c r="B3" s="195" t="s">
        <v>160</v>
      </c>
      <c r="C3" s="360"/>
      <c r="D3" s="360"/>
      <c r="E3" s="360"/>
      <c r="F3" s="360"/>
      <c r="G3" s="352"/>
      <c r="H3" s="352"/>
    </row>
    <row r="4" spans="1:8" ht="14.25">
      <c r="A4" s="101" t="s">
        <v>161</v>
      </c>
      <c r="B4" s="128">
        <v>70</v>
      </c>
      <c r="C4" s="128">
        <v>12</v>
      </c>
      <c r="D4" s="128">
        <v>58</v>
      </c>
      <c r="E4" s="128">
        <v>17.142857142857142</v>
      </c>
      <c r="F4" s="128">
        <v>82.85714285714286</v>
      </c>
      <c r="G4" s="102">
        <v>81807</v>
      </c>
      <c r="H4" s="102">
        <v>1168.6714285714286</v>
      </c>
    </row>
    <row r="5" spans="1:8" ht="14.25">
      <c r="A5" s="105" t="s">
        <v>162</v>
      </c>
      <c r="B5" s="129">
        <v>176</v>
      </c>
      <c r="C5" s="129">
        <v>18</v>
      </c>
      <c r="D5" s="129">
        <v>158</v>
      </c>
      <c r="E5" s="129">
        <v>10.227272727272727</v>
      </c>
      <c r="F5" s="129">
        <v>89.77272727272728</v>
      </c>
      <c r="G5" s="106">
        <v>259217</v>
      </c>
      <c r="H5" s="106">
        <v>1472.8238636363637</v>
      </c>
    </row>
    <row r="6" spans="1:8" ht="14.25">
      <c r="A6" s="101" t="s">
        <v>163</v>
      </c>
      <c r="B6" s="128">
        <v>118</v>
      </c>
      <c r="C6" s="128">
        <v>28</v>
      </c>
      <c r="D6" s="128">
        <v>90</v>
      </c>
      <c r="E6" s="128">
        <v>23.728813559322035</v>
      </c>
      <c r="F6" s="128">
        <v>76.27118644067797</v>
      </c>
      <c r="G6" s="102">
        <v>177823</v>
      </c>
      <c r="H6" s="102">
        <v>1506.9745762711864</v>
      </c>
    </row>
    <row r="7" spans="1:8" ht="14.25">
      <c r="A7" s="105" t="s">
        <v>164</v>
      </c>
      <c r="B7" s="129">
        <v>107</v>
      </c>
      <c r="C7" s="129">
        <v>32</v>
      </c>
      <c r="D7" s="129">
        <v>75</v>
      </c>
      <c r="E7" s="129">
        <v>29.906542056074766</v>
      </c>
      <c r="F7" s="129">
        <v>70.09345794392523</v>
      </c>
      <c r="G7" s="106">
        <v>143320</v>
      </c>
      <c r="H7" s="106">
        <v>1339.4392523364486</v>
      </c>
    </row>
    <row r="8" spans="1:8" ht="14.25">
      <c r="A8" s="101" t="s">
        <v>165</v>
      </c>
      <c r="B8" s="128">
        <v>184</v>
      </c>
      <c r="C8" s="128">
        <v>28</v>
      </c>
      <c r="D8" s="128">
        <v>156</v>
      </c>
      <c r="E8" s="128">
        <v>15.217391304347826</v>
      </c>
      <c r="F8" s="128">
        <v>84.78260869565217</v>
      </c>
      <c r="G8" s="102">
        <v>316046</v>
      </c>
      <c r="H8" s="102">
        <v>1717.641304347826</v>
      </c>
    </row>
    <row r="9" spans="1:8" ht="14.25">
      <c r="A9" s="105" t="s">
        <v>166</v>
      </c>
      <c r="B9" s="129">
        <v>168</v>
      </c>
      <c r="C9" s="129">
        <v>47</v>
      </c>
      <c r="D9" s="129">
        <v>121</v>
      </c>
      <c r="E9" s="129">
        <v>27.976190476190474</v>
      </c>
      <c r="F9" s="129">
        <v>72.02380952380952</v>
      </c>
      <c r="G9" s="106">
        <v>294524</v>
      </c>
      <c r="H9" s="106">
        <v>1753.1190476190477</v>
      </c>
    </row>
    <row r="10" spans="1:8" ht="14.25">
      <c r="A10" s="101" t="s">
        <v>167</v>
      </c>
      <c r="B10" s="128">
        <v>169</v>
      </c>
      <c r="C10" s="128">
        <v>33</v>
      </c>
      <c r="D10" s="128">
        <v>136</v>
      </c>
      <c r="E10" s="128">
        <v>19.526627218934912</v>
      </c>
      <c r="F10" s="128">
        <v>80.47337278106508</v>
      </c>
      <c r="G10" s="102">
        <v>263966</v>
      </c>
      <c r="H10" s="102">
        <v>1561.9289940828403</v>
      </c>
    </row>
    <row r="11" spans="1:8" ht="14.25">
      <c r="A11" s="105" t="s">
        <v>168</v>
      </c>
      <c r="B11" s="129">
        <v>46</v>
      </c>
      <c r="C11" s="129">
        <v>4</v>
      </c>
      <c r="D11" s="129">
        <v>42</v>
      </c>
      <c r="E11" s="129">
        <v>8.695652173913043</v>
      </c>
      <c r="F11" s="129">
        <v>91.30434782608695</v>
      </c>
      <c r="G11" s="106">
        <v>46050</v>
      </c>
      <c r="H11" s="106">
        <v>1001.0869565217391</v>
      </c>
    </row>
    <row r="12" spans="1:8" ht="14.25">
      <c r="A12" s="101" t="s">
        <v>169</v>
      </c>
      <c r="B12" s="128">
        <v>204</v>
      </c>
      <c r="C12" s="128">
        <v>35</v>
      </c>
      <c r="D12" s="128">
        <v>169</v>
      </c>
      <c r="E12" s="128">
        <v>17.15686274509804</v>
      </c>
      <c r="F12" s="128">
        <v>82.84313725490196</v>
      </c>
      <c r="G12" s="102">
        <v>335014</v>
      </c>
      <c r="H12" s="102">
        <v>1642.2254901960785</v>
      </c>
    </row>
    <row r="13" spans="1:8" ht="14.25">
      <c r="A13" s="105" t="s">
        <v>170</v>
      </c>
      <c r="B13" s="129">
        <v>178</v>
      </c>
      <c r="C13" s="129">
        <v>24</v>
      </c>
      <c r="D13" s="129">
        <v>154</v>
      </c>
      <c r="E13" s="129">
        <v>13.48314606741573</v>
      </c>
      <c r="F13" s="129">
        <v>86.51685393258427</v>
      </c>
      <c r="G13" s="106">
        <v>256096</v>
      </c>
      <c r="H13" s="106">
        <v>1438.741573033708</v>
      </c>
    </row>
    <row r="14" spans="1:8" ht="14.25">
      <c r="A14" s="101" t="s">
        <v>171</v>
      </c>
      <c r="B14" s="128">
        <v>161</v>
      </c>
      <c r="C14" s="128">
        <v>39</v>
      </c>
      <c r="D14" s="128">
        <v>122</v>
      </c>
      <c r="E14" s="128">
        <v>24.22360248447205</v>
      </c>
      <c r="F14" s="128">
        <v>75.77639751552795</v>
      </c>
      <c r="G14" s="102">
        <v>245907</v>
      </c>
      <c r="H14" s="102">
        <v>1527.3726708074535</v>
      </c>
    </row>
    <row r="15" spans="1:8" ht="14.25">
      <c r="A15" s="105" t="s">
        <v>172</v>
      </c>
      <c r="B15" s="129">
        <v>104</v>
      </c>
      <c r="C15" s="129">
        <v>30</v>
      </c>
      <c r="D15" s="129">
        <v>74</v>
      </c>
      <c r="E15" s="129">
        <v>28.846153846153847</v>
      </c>
      <c r="F15" s="129">
        <v>71.15384615384616</v>
      </c>
      <c r="G15" s="106">
        <v>166964</v>
      </c>
      <c r="H15" s="106">
        <v>1605.423076923077</v>
      </c>
    </row>
    <row r="16" spans="1:8" ht="14.25">
      <c r="A16" s="101" t="s">
        <v>173</v>
      </c>
      <c r="B16" s="128">
        <v>96</v>
      </c>
      <c r="C16" s="128">
        <v>24</v>
      </c>
      <c r="D16" s="128">
        <v>72</v>
      </c>
      <c r="E16" s="128">
        <v>25</v>
      </c>
      <c r="F16" s="128">
        <v>75</v>
      </c>
      <c r="G16" s="102">
        <v>152191</v>
      </c>
      <c r="H16" s="102">
        <v>1585.3229166666667</v>
      </c>
    </row>
    <row r="17" spans="1:8" ht="14.25">
      <c r="A17" s="105" t="s">
        <v>174</v>
      </c>
      <c r="B17" s="129">
        <v>135</v>
      </c>
      <c r="C17" s="129">
        <v>35</v>
      </c>
      <c r="D17" s="129">
        <v>100</v>
      </c>
      <c r="E17" s="129">
        <v>25.925925925925927</v>
      </c>
      <c r="F17" s="129">
        <v>74.07407407407408</v>
      </c>
      <c r="G17" s="106">
        <v>187543</v>
      </c>
      <c r="H17" s="106">
        <v>1389.2074074074073</v>
      </c>
    </row>
    <row r="18" spans="1:8" ht="14.25">
      <c r="A18" s="101" t="s">
        <v>175</v>
      </c>
      <c r="B18" s="128">
        <v>102</v>
      </c>
      <c r="C18" s="128">
        <v>23</v>
      </c>
      <c r="D18" s="128">
        <v>79</v>
      </c>
      <c r="E18" s="128">
        <v>22.54901960784314</v>
      </c>
      <c r="F18" s="128">
        <v>77.45098039215686</v>
      </c>
      <c r="G18" s="102">
        <v>132188</v>
      </c>
      <c r="H18" s="102">
        <v>1295.9607843137255</v>
      </c>
    </row>
    <row r="19" spans="1:8" ht="14.25">
      <c r="A19" s="105" t="s">
        <v>176</v>
      </c>
      <c r="B19" s="129">
        <v>106</v>
      </c>
      <c r="C19" s="129">
        <v>29</v>
      </c>
      <c r="D19" s="129">
        <v>77</v>
      </c>
      <c r="E19" s="129">
        <v>27.358490566037737</v>
      </c>
      <c r="F19" s="129">
        <v>72.64150943396226</v>
      </c>
      <c r="G19" s="106">
        <v>161866</v>
      </c>
      <c r="H19" s="106">
        <v>1527.0377358490566</v>
      </c>
    </row>
    <row r="20" spans="1:8" ht="14.25">
      <c r="A20" s="101" t="s">
        <v>177</v>
      </c>
      <c r="B20" s="128">
        <v>110</v>
      </c>
      <c r="C20" s="128">
        <v>23</v>
      </c>
      <c r="D20" s="128">
        <v>87</v>
      </c>
      <c r="E20" s="128">
        <v>20.90909090909091</v>
      </c>
      <c r="F20" s="128">
        <v>79.0909090909091</v>
      </c>
      <c r="G20" s="102">
        <v>199020</v>
      </c>
      <c r="H20" s="102">
        <v>1809.2727272727273</v>
      </c>
    </row>
    <row r="21" spans="1:8" ht="14.25">
      <c r="A21" s="105" t="s">
        <v>178</v>
      </c>
      <c r="B21" s="129">
        <v>112</v>
      </c>
      <c r="C21" s="129">
        <v>35</v>
      </c>
      <c r="D21" s="129">
        <v>77</v>
      </c>
      <c r="E21" s="129">
        <v>31.25</v>
      </c>
      <c r="F21" s="129">
        <v>68.75</v>
      </c>
      <c r="G21" s="106">
        <v>181809</v>
      </c>
      <c r="H21" s="106">
        <v>1623.294642857143</v>
      </c>
    </row>
    <row r="22" spans="1:8" ht="14.25">
      <c r="A22" s="101" t="s">
        <v>179</v>
      </c>
      <c r="B22" s="128">
        <v>165.15789473684208</v>
      </c>
      <c r="C22" s="128">
        <v>42</v>
      </c>
      <c r="D22" s="128">
        <v>123.1578947368421</v>
      </c>
      <c r="E22" s="128">
        <v>25.430210325047806</v>
      </c>
      <c r="F22" s="128">
        <v>74.56978967495219</v>
      </c>
      <c r="G22" s="102">
        <v>252173</v>
      </c>
      <c r="H22" s="102">
        <v>1526.860101975781</v>
      </c>
    </row>
    <row r="23" spans="1:8" ht="14.25">
      <c r="A23" s="105" t="s">
        <v>180</v>
      </c>
      <c r="B23" s="129">
        <v>91</v>
      </c>
      <c r="C23" s="129">
        <v>31</v>
      </c>
      <c r="D23" s="129">
        <v>60</v>
      </c>
      <c r="E23" s="129">
        <v>34.065934065934066</v>
      </c>
      <c r="F23" s="129">
        <v>65.93406593406593</v>
      </c>
      <c r="G23" s="106">
        <v>153571</v>
      </c>
      <c r="H23" s="106">
        <v>1687.5934065934066</v>
      </c>
    </row>
    <row r="24" spans="1:8" ht="14.25">
      <c r="A24" s="101" t="s">
        <v>181</v>
      </c>
      <c r="B24" s="128">
        <v>80</v>
      </c>
      <c r="C24" s="128">
        <v>29</v>
      </c>
      <c r="D24" s="128">
        <v>51</v>
      </c>
      <c r="E24" s="128">
        <v>36.25</v>
      </c>
      <c r="F24" s="128">
        <v>63.75</v>
      </c>
      <c r="G24" s="102">
        <v>158001</v>
      </c>
      <c r="H24" s="102">
        <v>1975.0125</v>
      </c>
    </row>
    <row r="25" spans="1:8" ht="14.25">
      <c r="A25" s="105" t="s">
        <v>182</v>
      </c>
      <c r="B25" s="129">
        <v>101</v>
      </c>
      <c r="C25" s="129">
        <v>36</v>
      </c>
      <c r="D25" s="129">
        <v>65</v>
      </c>
      <c r="E25" s="129">
        <v>35.64356435643565</v>
      </c>
      <c r="F25" s="129">
        <v>64.35643564356435</v>
      </c>
      <c r="G25" s="106">
        <v>155389</v>
      </c>
      <c r="H25" s="106">
        <v>1538.5049504950496</v>
      </c>
    </row>
    <row r="26" spans="1:8" ht="14.25">
      <c r="A26" s="101" t="s">
        <v>183</v>
      </c>
      <c r="B26" s="128">
        <v>109</v>
      </c>
      <c r="C26" s="128">
        <v>45</v>
      </c>
      <c r="D26" s="128">
        <v>64</v>
      </c>
      <c r="E26" s="128">
        <v>41.28440366972477</v>
      </c>
      <c r="F26" s="128">
        <v>58.71559633027523</v>
      </c>
      <c r="G26" s="102">
        <v>194285</v>
      </c>
      <c r="H26" s="102">
        <v>1782.4311926605506</v>
      </c>
    </row>
    <row r="27" spans="1:8" ht="14.25">
      <c r="A27" s="105" t="s">
        <v>184</v>
      </c>
      <c r="B27" s="129">
        <v>61</v>
      </c>
      <c r="C27" s="129">
        <v>34</v>
      </c>
      <c r="D27" s="129">
        <v>27</v>
      </c>
      <c r="E27" s="129">
        <v>55.73770491803279</v>
      </c>
      <c r="F27" s="129">
        <v>44.26229508196721</v>
      </c>
      <c r="G27" s="106">
        <v>148924</v>
      </c>
      <c r="H27" s="106">
        <v>2441.377049180328</v>
      </c>
    </row>
    <row r="28" spans="1:8" ht="15" thickBot="1">
      <c r="A28" s="103" t="s">
        <v>185</v>
      </c>
      <c r="B28" s="104">
        <v>2953.157894736842</v>
      </c>
      <c r="C28" s="104">
        <v>716</v>
      </c>
      <c r="D28" s="104">
        <v>2237.157894736842</v>
      </c>
      <c r="E28" s="104">
        <v>24.245232578862947</v>
      </c>
      <c r="F28" s="104">
        <v>75.75476742113705</v>
      </c>
      <c r="G28" s="104">
        <v>4663694</v>
      </c>
      <c r="H28" s="104">
        <v>1579.2227054001069</v>
      </c>
    </row>
    <row r="29" spans="1:8" ht="14.25">
      <c r="A29" s="353" t="s">
        <v>186</v>
      </c>
      <c r="B29" s="353"/>
      <c r="C29" s="353"/>
      <c r="D29" s="353"/>
      <c r="E29" s="353"/>
      <c r="F29" s="353"/>
      <c r="G29" s="353"/>
      <c r="H29" s="353"/>
    </row>
    <row r="30" spans="1:8" ht="14.25">
      <c r="A30" s="354" t="s">
        <v>187</v>
      </c>
      <c r="B30" s="354"/>
      <c r="C30" s="354"/>
      <c r="D30" s="354"/>
      <c r="E30" s="354"/>
      <c r="F30" s="354"/>
      <c r="G30" s="354"/>
      <c r="H30" s="354"/>
    </row>
    <row r="31" spans="1:8" ht="21.75" customHeight="1">
      <c r="A31" s="355" t="s">
        <v>188</v>
      </c>
      <c r="B31" s="355"/>
      <c r="C31" s="355"/>
      <c r="D31" s="355"/>
      <c r="E31" s="355"/>
      <c r="F31" s="355"/>
      <c r="G31" s="355"/>
      <c r="H31" s="355"/>
    </row>
  </sheetData>
  <sheetProtection/>
  <mergeCells count="11">
    <mergeCell ref="F2:F3"/>
    <mergeCell ref="G2:G3"/>
    <mergeCell ref="H2:H3"/>
    <mergeCell ref="A29:H29"/>
    <mergeCell ref="A30:H30"/>
    <mergeCell ref="A31:H31"/>
    <mergeCell ref="A1:H1"/>
    <mergeCell ref="A2:A3"/>
    <mergeCell ref="C2:C3"/>
    <mergeCell ref="D2:D3"/>
    <mergeCell ref="E2:E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H31"/>
  <sheetViews>
    <sheetView zoomScalePageLayoutView="0" workbookViewId="0" topLeftCell="A1">
      <selection activeCell="H32" sqref="H32"/>
    </sheetView>
  </sheetViews>
  <sheetFormatPr defaultColWidth="11.421875" defaultRowHeight="15"/>
  <cols>
    <col min="1" max="1" width="34.28125" style="0" customWidth="1"/>
  </cols>
  <sheetData>
    <row r="1" spans="1:8" ht="14.25">
      <c r="A1" s="345" t="s">
        <v>189</v>
      </c>
      <c r="B1" s="345"/>
      <c r="C1" s="345"/>
      <c r="D1" s="345"/>
      <c r="E1" s="345"/>
      <c r="F1" s="345"/>
      <c r="G1" s="345"/>
      <c r="H1" s="345"/>
    </row>
    <row r="2" spans="1:8" ht="14.25">
      <c r="A2" s="364" t="s">
        <v>190</v>
      </c>
      <c r="B2" s="364"/>
      <c r="C2" s="364"/>
      <c r="D2" s="364"/>
      <c r="E2" s="364"/>
      <c r="F2" s="364"/>
      <c r="G2" s="364"/>
      <c r="H2" s="364"/>
    </row>
    <row r="3" spans="1:8" ht="14.25" customHeight="1">
      <c r="A3" s="365" t="s">
        <v>109</v>
      </c>
      <c r="B3" s="199" t="s">
        <v>191</v>
      </c>
      <c r="C3" s="367" t="s">
        <v>111</v>
      </c>
      <c r="D3" s="367" t="s">
        <v>112</v>
      </c>
      <c r="E3" s="361" t="s">
        <v>113</v>
      </c>
      <c r="F3" s="361" t="s">
        <v>114</v>
      </c>
      <c r="G3" s="361" t="s">
        <v>115</v>
      </c>
      <c r="H3" s="361" t="s">
        <v>116</v>
      </c>
    </row>
    <row r="4" spans="1:8" ht="15" thickBot="1">
      <c r="A4" s="366"/>
      <c r="B4" s="200" t="s">
        <v>192</v>
      </c>
      <c r="C4" s="368"/>
      <c r="D4" s="368"/>
      <c r="E4" s="362"/>
      <c r="F4" s="362"/>
      <c r="G4" s="362"/>
      <c r="H4" s="362"/>
    </row>
    <row r="5" spans="1:8" ht="14.25">
      <c r="A5" s="130" t="s">
        <v>117</v>
      </c>
      <c r="B5" s="131">
        <v>6</v>
      </c>
      <c r="C5" s="131">
        <v>1</v>
      </c>
      <c r="D5" s="131">
        <v>5</v>
      </c>
      <c r="E5" s="132">
        <v>16.66666666666667</v>
      </c>
      <c r="F5" s="132">
        <v>83.33333333333333</v>
      </c>
      <c r="G5" s="133">
        <v>25873</v>
      </c>
      <c r="H5" s="133">
        <v>4312.166666666667</v>
      </c>
    </row>
    <row r="6" spans="1:8" ht="14.25">
      <c r="A6" s="134" t="s">
        <v>118</v>
      </c>
      <c r="B6" s="135">
        <v>16</v>
      </c>
      <c r="C6" s="135">
        <v>0</v>
      </c>
      <c r="D6" s="135">
        <v>16</v>
      </c>
      <c r="E6" s="136">
        <v>0</v>
      </c>
      <c r="F6" s="136">
        <v>100</v>
      </c>
      <c r="G6" s="137">
        <v>85476</v>
      </c>
      <c r="H6" s="137">
        <v>5342.25</v>
      </c>
    </row>
    <row r="7" spans="1:8" ht="14.25">
      <c r="A7" s="130" t="s">
        <v>119</v>
      </c>
      <c r="B7" s="131">
        <v>14</v>
      </c>
      <c r="C7" s="131">
        <v>0</v>
      </c>
      <c r="D7" s="131">
        <v>14</v>
      </c>
      <c r="E7" s="132">
        <v>0</v>
      </c>
      <c r="F7" s="132">
        <v>100</v>
      </c>
      <c r="G7" s="133">
        <v>57661</v>
      </c>
      <c r="H7" s="133">
        <v>4118.642857142857</v>
      </c>
    </row>
    <row r="8" spans="1:8" ht="14.25">
      <c r="A8" s="134" t="s">
        <v>120</v>
      </c>
      <c r="B8" s="135">
        <v>16</v>
      </c>
      <c r="C8" s="135">
        <v>1</v>
      </c>
      <c r="D8" s="135">
        <v>15</v>
      </c>
      <c r="E8" s="136">
        <v>6.25</v>
      </c>
      <c r="F8" s="136">
        <v>93.75</v>
      </c>
      <c r="G8" s="137">
        <v>45450</v>
      </c>
      <c r="H8" s="137">
        <v>2840.625</v>
      </c>
    </row>
    <row r="9" spans="1:8" ht="14.25">
      <c r="A9" s="130" t="s">
        <v>121</v>
      </c>
      <c r="B9" s="131">
        <v>19</v>
      </c>
      <c r="C9" s="131">
        <v>1</v>
      </c>
      <c r="D9" s="131">
        <v>18</v>
      </c>
      <c r="E9" s="132">
        <v>5.263157894736835</v>
      </c>
      <c r="F9" s="132">
        <v>94.73684210526316</v>
      </c>
      <c r="G9" s="133">
        <v>106265</v>
      </c>
      <c r="H9" s="133">
        <v>5592.894736842105</v>
      </c>
    </row>
    <row r="10" spans="1:8" ht="14.25">
      <c r="A10" s="134" t="s">
        <v>122</v>
      </c>
      <c r="B10" s="135">
        <v>21</v>
      </c>
      <c r="C10" s="135">
        <v>1</v>
      </c>
      <c r="D10" s="135">
        <v>20</v>
      </c>
      <c r="E10" s="136">
        <v>4.761904761904759</v>
      </c>
      <c r="F10" s="136">
        <v>95.23809523809524</v>
      </c>
      <c r="G10" s="137">
        <v>97401</v>
      </c>
      <c r="H10" s="137">
        <v>4638.142857142857</v>
      </c>
    </row>
    <row r="11" spans="1:8" ht="14.25">
      <c r="A11" s="130" t="s">
        <v>123</v>
      </c>
      <c r="B11" s="131">
        <v>19</v>
      </c>
      <c r="C11" s="131">
        <v>0</v>
      </c>
      <c r="D11" s="131">
        <v>19</v>
      </c>
      <c r="E11" s="132">
        <v>0</v>
      </c>
      <c r="F11" s="132">
        <v>100</v>
      </c>
      <c r="G11" s="133">
        <v>87935</v>
      </c>
      <c r="H11" s="133">
        <v>4628.1578947368425</v>
      </c>
    </row>
    <row r="12" spans="1:8" ht="14.25">
      <c r="A12" s="134" t="s">
        <v>124</v>
      </c>
      <c r="B12" s="135">
        <v>4</v>
      </c>
      <c r="C12" s="135">
        <v>0</v>
      </c>
      <c r="D12" s="135">
        <v>4</v>
      </c>
      <c r="E12" s="136">
        <v>0</v>
      </c>
      <c r="F12" s="136">
        <v>100</v>
      </c>
      <c r="G12" s="137">
        <v>13830</v>
      </c>
      <c r="H12" s="137">
        <v>3457.5</v>
      </c>
    </row>
    <row r="13" spans="1:8" ht="14.25">
      <c r="A13" s="130" t="s">
        <v>125</v>
      </c>
      <c r="B13" s="131">
        <v>22</v>
      </c>
      <c r="C13" s="131">
        <v>0</v>
      </c>
      <c r="D13" s="131">
        <v>22</v>
      </c>
      <c r="E13" s="132">
        <v>0</v>
      </c>
      <c r="F13" s="132">
        <v>100</v>
      </c>
      <c r="G13" s="133">
        <v>111297</v>
      </c>
      <c r="H13" s="133">
        <v>5058.954545454545</v>
      </c>
    </row>
    <row r="14" spans="1:8" ht="14.25">
      <c r="A14" s="134" t="s">
        <v>126</v>
      </c>
      <c r="B14" s="135">
        <v>16</v>
      </c>
      <c r="C14" s="135">
        <v>0</v>
      </c>
      <c r="D14" s="135">
        <v>16</v>
      </c>
      <c r="E14" s="136">
        <v>0</v>
      </c>
      <c r="F14" s="136">
        <v>100</v>
      </c>
      <c r="G14" s="137">
        <v>84910</v>
      </c>
      <c r="H14" s="137">
        <v>5306.875</v>
      </c>
    </row>
    <row r="15" spans="1:8" ht="14.25">
      <c r="A15" s="130" t="s">
        <v>127</v>
      </c>
      <c r="B15" s="131">
        <v>15</v>
      </c>
      <c r="C15" s="131">
        <v>0</v>
      </c>
      <c r="D15" s="131">
        <v>15</v>
      </c>
      <c r="E15" s="132">
        <v>0</v>
      </c>
      <c r="F15" s="132">
        <v>100</v>
      </c>
      <c r="G15" s="133">
        <v>78954</v>
      </c>
      <c r="H15" s="133">
        <v>5263.6</v>
      </c>
    </row>
    <row r="16" spans="1:8" ht="14.25">
      <c r="A16" s="134" t="s">
        <v>128</v>
      </c>
      <c r="B16" s="135">
        <v>13</v>
      </c>
      <c r="C16" s="135">
        <v>0</v>
      </c>
      <c r="D16" s="135">
        <v>13</v>
      </c>
      <c r="E16" s="136">
        <v>0</v>
      </c>
      <c r="F16" s="136">
        <v>100</v>
      </c>
      <c r="G16" s="137">
        <v>53967</v>
      </c>
      <c r="H16" s="137">
        <v>4151.307692307692</v>
      </c>
    </row>
    <row r="17" spans="1:8" ht="14.25">
      <c r="A17" s="130" t="s">
        <v>129</v>
      </c>
      <c r="B17" s="131">
        <v>11</v>
      </c>
      <c r="C17" s="131">
        <v>0</v>
      </c>
      <c r="D17" s="131">
        <v>11</v>
      </c>
      <c r="E17" s="132">
        <v>0</v>
      </c>
      <c r="F17" s="132">
        <v>100</v>
      </c>
      <c r="G17" s="133">
        <v>48911</v>
      </c>
      <c r="H17" s="133">
        <v>4446.454545454545</v>
      </c>
    </row>
    <row r="18" spans="1:8" ht="14.25">
      <c r="A18" s="134" t="s">
        <v>130</v>
      </c>
      <c r="B18" s="135">
        <v>21</v>
      </c>
      <c r="C18" s="135">
        <v>2</v>
      </c>
      <c r="D18" s="135">
        <v>19</v>
      </c>
      <c r="E18" s="136">
        <v>9.523809523809518</v>
      </c>
      <c r="F18" s="136">
        <v>90.47619047619048</v>
      </c>
      <c r="G18" s="137">
        <v>60323</v>
      </c>
      <c r="H18" s="137">
        <v>2872.5238095238096</v>
      </c>
    </row>
    <row r="19" spans="1:8" ht="14.25">
      <c r="A19" s="130" t="s">
        <v>131</v>
      </c>
      <c r="B19" s="131">
        <v>11</v>
      </c>
      <c r="C19" s="131">
        <v>0</v>
      </c>
      <c r="D19" s="131">
        <v>11</v>
      </c>
      <c r="E19" s="132">
        <v>0</v>
      </c>
      <c r="F19" s="132">
        <v>100</v>
      </c>
      <c r="G19" s="133">
        <v>42303</v>
      </c>
      <c r="H19" s="133">
        <v>3845.7272727272725</v>
      </c>
    </row>
    <row r="20" spans="1:8" ht="14.25">
      <c r="A20" s="134" t="s">
        <v>132</v>
      </c>
      <c r="B20" s="135">
        <v>10</v>
      </c>
      <c r="C20" s="135">
        <v>0</v>
      </c>
      <c r="D20" s="135">
        <v>10</v>
      </c>
      <c r="E20" s="136">
        <v>0</v>
      </c>
      <c r="F20" s="136">
        <v>100</v>
      </c>
      <c r="G20" s="137">
        <v>54861</v>
      </c>
      <c r="H20" s="137">
        <v>5486.1</v>
      </c>
    </row>
    <row r="21" spans="1:8" ht="14.25">
      <c r="A21" s="130" t="s">
        <v>146</v>
      </c>
      <c r="B21" s="131">
        <v>10</v>
      </c>
      <c r="C21" s="131">
        <v>0</v>
      </c>
      <c r="D21" s="131">
        <v>10</v>
      </c>
      <c r="E21" s="132">
        <v>0</v>
      </c>
      <c r="F21" s="132">
        <v>100</v>
      </c>
      <c r="G21" s="133">
        <v>66797</v>
      </c>
      <c r="H21" s="133">
        <v>6679.7</v>
      </c>
    </row>
    <row r="22" spans="1:8" ht="14.25">
      <c r="A22" s="134" t="s">
        <v>134</v>
      </c>
      <c r="B22" s="135">
        <v>14</v>
      </c>
      <c r="C22" s="135">
        <v>1</v>
      </c>
      <c r="D22" s="135">
        <v>13</v>
      </c>
      <c r="E22" s="136">
        <v>7.142857142857139</v>
      </c>
      <c r="F22" s="136">
        <v>92.85714285714286</v>
      </c>
      <c r="G22" s="137">
        <v>59369</v>
      </c>
      <c r="H22" s="137">
        <v>4240.642857142857</v>
      </c>
    </row>
    <row r="23" spans="1:8" ht="14.25">
      <c r="A23" s="130" t="s">
        <v>147</v>
      </c>
      <c r="B23" s="131">
        <v>12</v>
      </c>
      <c r="C23" s="131">
        <v>0</v>
      </c>
      <c r="D23" s="131">
        <v>12</v>
      </c>
      <c r="E23" s="132">
        <v>0</v>
      </c>
      <c r="F23" s="132">
        <v>100</v>
      </c>
      <c r="G23" s="133">
        <v>85660</v>
      </c>
      <c r="H23" s="133">
        <v>7138.333333333333</v>
      </c>
    </row>
    <row r="24" spans="1:8" ht="14.25">
      <c r="A24" s="134" t="s">
        <v>148</v>
      </c>
      <c r="B24" s="135">
        <v>9</v>
      </c>
      <c r="C24" s="135">
        <v>1</v>
      </c>
      <c r="D24" s="135">
        <v>8</v>
      </c>
      <c r="E24" s="136">
        <v>11.111111111111114</v>
      </c>
      <c r="F24" s="136">
        <v>88.88888888888889</v>
      </c>
      <c r="G24" s="137">
        <v>50705</v>
      </c>
      <c r="H24" s="137">
        <v>5633.888888888889</v>
      </c>
    </row>
    <row r="25" spans="1:8" ht="14.25">
      <c r="A25" s="130" t="s">
        <v>137</v>
      </c>
      <c r="B25" s="131">
        <v>8</v>
      </c>
      <c r="C25" s="131">
        <v>0</v>
      </c>
      <c r="D25" s="131">
        <v>8</v>
      </c>
      <c r="E25" s="132">
        <v>0</v>
      </c>
      <c r="F25" s="132">
        <v>100</v>
      </c>
      <c r="G25" s="133">
        <v>50472</v>
      </c>
      <c r="H25" s="133">
        <v>6309</v>
      </c>
    </row>
    <row r="26" spans="1:8" ht="14.25">
      <c r="A26" s="134" t="s">
        <v>138</v>
      </c>
      <c r="B26" s="135">
        <v>6</v>
      </c>
      <c r="C26" s="135">
        <v>0</v>
      </c>
      <c r="D26" s="135">
        <v>6</v>
      </c>
      <c r="E26" s="136">
        <v>0</v>
      </c>
      <c r="F26" s="136">
        <v>100</v>
      </c>
      <c r="G26" s="137">
        <v>46966</v>
      </c>
      <c r="H26" s="137">
        <v>7827.666666666667</v>
      </c>
    </row>
    <row r="27" spans="1:8" ht="14.25">
      <c r="A27" s="130" t="s">
        <v>139</v>
      </c>
      <c r="B27" s="131">
        <v>19</v>
      </c>
      <c r="C27" s="131">
        <v>0</v>
      </c>
      <c r="D27" s="131">
        <v>19</v>
      </c>
      <c r="E27" s="132">
        <v>0</v>
      </c>
      <c r="F27" s="132">
        <v>100</v>
      </c>
      <c r="G27" s="133">
        <v>64229</v>
      </c>
      <c r="H27" s="133">
        <v>3380.4736842105262</v>
      </c>
    </row>
    <row r="28" spans="1:8" ht="14.25">
      <c r="A28" s="134" t="s">
        <v>140</v>
      </c>
      <c r="B28" s="135">
        <v>6</v>
      </c>
      <c r="C28" s="135">
        <v>0</v>
      </c>
      <c r="D28" s="135">
        <v>6</v>
      </c>
      <c r="E28" s="136">
        <v>0</v>
      </c>
      <c r="F28" s="136">
        <v>100</v>
      </c>
      <c r="G28" s="137">
        <v>49448</v>
      </c>
      <c r="H28" s="137">
        <v>8241.333333333334</v>
      </c>
    </row>
    <row r="29" spans="1:8" ht="15" thickBot="1">
      <c r="A29" s="138" t="s">
        <v>141</v>
      </c>
      <c r="B29" s="139">
        <v>318</v>
      </c>
      <c r="C29" s="139">
        <v>8</v>
      </c>
      <c r="D29" s="139">
        <v>310</v>
      </c>
      <c r="E29" s="140">
        <v>2.5</v>
      </c>
      <c r="F29" s="140">
        <v>97.5</v>
      </c>
      <c r="G29" s="141">
        <v>1529063</v>
      </c>
      <c r="H29" s="141">
        <v>4808</v>
      </c>
    </row>
    <row r="30" spans="1:8" ht="14.25">
      <c r="A30" s="363" t="s">
        <v>193</v>
      </c>
      <c r="B30" s="363"/>
      <c r="C30" s="363"/>
      <c r="D30" s="363"/>
      <c r="E30" s="363"/>
      <c r="F30" s="363"/>
      <c r="G30" s="363"/>
      <c r="H30" s="363"/>
    </row>
    <row r="31" spans="1:8" ht="14.25">
      <c r="A31" s="354" t="s">
        <v>194</v>
      </c>
      <c r="B31" s="354"/>
      <c r="C31" s="354"/>
      <c r="D31" s="354"/>
      <c r="E31" s="354"/>
      <c r="F31" s="354"/>
      <c r="G31" s="354"/>
      <c r="H31" s="354"/>
    </row>
  </sheetData>
  <sheetProtection/>
  <mergeCells count="11">
    <mergeCell ref="G3:G4"/>
    <mergeCell ref="H3:H4"/>
    <mergeCell ref="A1:H1"/>
    <mergeCell ref="A30:H30"/>
    <mergeCell ref="A31:H31"/>
    <mergeCell ref="A2:H2"/>
    <mergeCell ref="A3:A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H30"/>
  <sheetViews>
    <sheetView zoomScalePageLayoutView="0" workbookViewId="0" topLeftCell="A1">
      <selection activeCell="H34" sqref="H34"/>
    </sheetView>
  </sheetViews>
  <sheetFormatPr defaultColWidth="11.421875" defaultRowHeight="15"/>
  <cols>
    <col min="1" max="1" width="33.57421875" style="0" customWidth="1"/>
  </cols>
  <sheetData>
    <row r="1" spans="1:8" ht="14.25">
      <c r="A1" s="345" t="s">
        <v>195</v>
      </c>
      <c r="B1" s="345"/>
      <c r="C1" s="345"/>
      <c r="D1" s="345"/>
      <c r="E1" s="345"/>
      <c r="F1" s="345"/>
      <c r="G1" s="345"/>
      <c r="H1" s="345"/>
    </row>
    <row r="2" spans="1:8" ht="14.25" customHeight="1">
      <c r="A2" s="365" t="s">
        <v>109</v>
      </c>
      <c r="B2" s="196" t="s">
        <v>196</v>
      </c>
      <c r="C2" s="361" t="s">
        <v>111</v>
      </c>
      <c r="D2" s="361" t="s">
        <v>112</v>
      </c>
      <c r="E2" s="361" t="s">
        <v>113</v>
      </c>
      <c r="F2" s="361" t="s">
        <v>114</v>
      </c>
      <c r="G2" s="361" t="s">
        <v>115</v>
      </c>
      <c r="H2" s="361" t="s">
        <v>116</v>
      </c>
    </row>
    <row r="3" spans="1:8" ht="15" thickBot="1">
      <c r="A3" s="366"/>
      <c r="B3" s="197" t="s">
        <v>197</v>
      </c>
      <c r="C3" s="362"/>
      <c r="D3" s="362"/>
      <c r="E3" s="362"/>
      <c r="F3" s="362"/>
      <c r="G3" s="362"/>
      <c r="H3" s="362"/>
    </row>
    <row r="4" spans="1:8" ht="14.25">
      <c r="A4" s="130" t="s">
        <v>117</v>
      </c>
      <c r="B4" s="131">
        <v>33</v>
      </c>
      <c r="C4" s="131">
        <v>5</v>
      </c>
      <c r="D4" s="131">
        <v>28</v>
      </c>
      <c r="E4" s="142">
        <v>15.151515151515156</v>
      </c>
      <c r="F4" s="142">
        <v>84.84848484848484</v>
      </c>
      <c r="G4" s="133">
        <v>82286</v>
      </c>
      <c r="H4" s="133">
        <v>2493.5151515151515</v>
      </c>
    </row>
    <row r="5" spans="1:8" ht="14.25">
      <c r="A5" s="143" t="s">
        <v>118</v>
      </c>
      <c r="B5" s="144">
        <v>88</v>
      </c>
      <c r="C5" s="144">
        <v>10</v>
      </c>
      <c r="D5" s="144">
        <v>78</v>
      </c>
      <c r="E5" s="145">
        <v>11.36363636363636</v>
      </c>
      <c r="F5" s="145">
        <v>88.63636363636364</v>
      </c>
      <c r="G5" s="146">
        <v>259671</v>
      </c>
      <c r="H5" s="146">
        <v>2950.806818181818</v>
      </c>
    </row>
    <row r="6" spans="1:8" ht="14.25">
      <c r="A6" s="130" t="s">
        <v>119</v>
      </c>
      <c r="B6" s="131">
        <v>62</v>
      </c>
      <c r="C6" s="131">
        <v>9</v>
      </c>
      <c r="D6" s="131">
        <v>53</v>
      </c>
      <c r="E6" s="142">
        <v>14.516129032258064</v>
      </c>
      <c r="F6" s="142">
        <v>85.48387096774194</v>
      </c>
      <c r="G6" s="133">
        <v>178307</v>
      </c>
      <c r="H6" s="133">
        <v>2875.9193548387098</v>
      </c>
    </row>
    <row r="7" spans="1:8" ht="14.25">
      <c r="A7" s="143" t="s">
        <v>120</v>
      </c>
      <c r="B7" s="144">
        <v>45</v>
      </c>
      <c r="C7" s="144">
        <v>11</v>
      </c>
      <c r="D7" s="144">
        <v>34</v>
      </c>
      <c r="E7" s="145">
        <v>24.444444444444443</v>
      </c>
      <c r="F7" s="145">
        <v>75.55555555555556</v>
      </c>
      <c r="G7" s="146">
        <v>143704</v>
      </c>
      <c r="H7" s="146">
        <v>3193.4222222222224</v>
      </c>
    </row>
    <row r="8" spans="1:8" ht="14.25">
      <c r="A8" s="130" t="s">
        <v>121</v>
      </c>
      <c r="B8" s="131">
        <v>112</v>
      </c>
      <c r="C8" s="131">
        <v>9</v>
      </c>
      <c r="D8" s="131">
        <v>103</v>
      </c>
      <c r="E8" s="142">
        <v>8.035714285714292</v>
      </c>
      <c r="F8" s="142">
        <v>91.96428571428571</v>
      </c>
      <c r="G8" s="133">
        <v>316152</v>
      </c>
      <c r="H8" s="133">
        <v>2822.785714285714</v>
      </c>
    </row>
    <row r="9" spans="1:8" ht="14.25">
      <c r="A9" s="143" t="s">
        <v>122</v>
      </c>
      <c r="B9" s="144">
        <v>73</v>
      </c>
      <c r="C9" s="144">
        <v>12</v>
      </c>
      <c r="D9" s="144">
        <v>61</v>
      </c>
      <c r="E9" s="145">
        <v>16.438356164383563</v>
      </c>
      <c r="F9" s="145">
        <v>83.56164383561644</v>
      </c>
      <c r="G9" s="146">
        <v>293450</v>
      </c>
      <c r="H9" s="146">
        <v>4019.8630136986303</v>
      </c>
    </row>
    <row r="10" spans="1:8" ht="14.25">
      <c r="A10" s="130" t="s">
        <v>123</v>
      </c>
      <c r="B10" s="131">
        <v>97</v>
      </c>
      <c r="C10" s="131">
        <v>23</v>
      </c>
      <c r="D10" s="131">
        <v>74</v>
      </c>
      <c r="E10" s="142">
        <v>23.711340206185568</v>
      </c>
      <c r="F10" s="142">
        <v>76.28865979381443</v>
      </c>
      <c r="G10" s="133">
        <v>262664</v>
      </c>
      <c r="H10" s="133">
        <v>2707.8762886597938</v>
      </c>
    </row>
    <row r="11" spans="1:8" ht="14.25">
      <c r="A11" s="143" t="s">
        <v>124</v>
      </c>
      <c r="B11" s="144">
        <v>19</v>
      </c>
      <c r="C11" s="144">
        <v>3</v>
      </c>
      <c r="D11" s="144">
        <v>16</v>
      </c>
      <c r="E11" s="145">
        <v>15.78947368421052</v>
      </c>
      <c r="F11" s="145">
        <v>84.21052631578948</v>
      </c>
      <c r="G11" s="146">
        <v>46478</v>
      </c>
      <c r="H11" s="146">
        <v>2446.2105263157896</v>
      </c>
    </row>
    <row r="12" spans="1:8" ht="14.25">
      <c r="A12" s="130" t="s">
        <v>125</v>
      </c>
      <c r="B12" s="131">
        <v>131</v>
      </c>
      <c r="C12" s="131">
        <v>11</v>
      </c>
      <c r="D12" s="131">
        <v>120</v>
      </c>
      <c r="E12" s="142">
        <v>8.396946564885496</v>
      </c>
      <c r="F12" s="142">
        <v>91.6030534351145</v>
      </c>
      <c r="G12" s="133">
        <v>335316</v>
      </c>
      <c r="H12" s="133">
        <v>2559.664122137405</v>
      </c>
    </row>
    <row r="13" spans="1:8" ht="14.25">
      <c r="A13" s="143" t="s">
        <v>126</v>
      </c>
      <c r="B13" s="144">
        <v>125</v>
      </c>
      <c r="C13" s="144">
        <v>18</v>
      </c>
      <c r="D13" s="144">
        <v>107</v>
      </c>
      <c r="E13" s="145">
        <v>14.400000000000006</v>
      </c>
      <c r="F13" s="145">
        <v>85.6</v>
      </c>
      <c r="G13" s="146">
        <v>256106</v>
      </c>
      <c r="H13" s="146">
        <v>2048.848</v>
      </c>
    </row>
    <row r="14" spans="1:8" ht="14.25">
      <c r="A14" s="130" t="s">
        <v>127</v>
      </c>
      <c r="B14" s="131">
        <v>141</v>
      </c>
      <c r="C14" s="131">
        <v>3</v>
      </c>
      <c r="D14" s="131">
        <v>138</v>
      </c>
      <c r="E14" s="142">
        <v>2.1276595744680833</v>
      </c>
      <c r="F14" s="142">
        <v>97.87234042553192</v>
      </c>
      <c r="G14" s="133">
        <v>247510</v>
      </c>
      <c r="H14" s="133">
        <v>1755.3900709219859</v>
      </c>
    </row>
    <row r="15" spans="1:8" ht="14.25">
      <c r="A15" s="143" t="s">
        <v>128</v>
      </c>
      <c r="B15" s="144">
        <v>65</v>
      </c>
      <c r="C15" s="144">
        <v>11</v>
      </c>
      <c r="D15" s="144">
        <v>54</v>
      </c>
      <c r="E15" s="145">
        <v>16.92307692307692</v>
      </c>
      <c r="F15" s="145">
        <v>83.07692307692308</v>
      </c>
      <c r="G15" s="146">
        <v>167483</v>
      </c>
      <c r="H15" s="146">
        <v>2576.6615384615384</v>
      </c>
    </row>
    <row r="16" spans="1:8" ht="14.25">
      <c r="A16" s="130" t="s">
        <v>129</v>
      </c>
      <c r="B16" s="131">
        <v>42</v>
      </c>
      <c r="C16" s="131">
        <v>24</v>
      </c>
      <c r="D16" s="131">
        <v>18</v>
      </c>
      <c r="E16" s="142">
        <v>57.142857142857146</v>
      </c>
      <c r="F16" s="142">
        <v>42.857142857142854</v>
      </c>
      <c r="G16" s="133">
        <v>151321</v>
      </c>
      <c r="H16" s="133">
        <v>3602.8809523809523</v>
      </c>
    </row>
    <row r="17" spans="1:8" ht="14.25">
      <c r="A17" s="143" t="s">
        <v>130</v>
      </c>
      <c r="B17" s="144">
        <v>65</v>
      </c>
      <c r="C17" s="144">
        <v>17</v>
      </c>
      <c r="D17" s="144">
        <v>48</v>
      </c>
      <c r="E17" s="145">
        <v>26.15384615384616</v>
      </c>
      <c r="F17" s="145">
        <v>73.84615384615384</v>
      </c>
      <c r="G17" s="146">
        <v>189039</v>
      </c>
      <c r="H17" s="146">
        <v>2908.2923076923075</v>
      </c>
    </row>
    <row r="18" spans="1:8" ht="14.25">
      <c r="A18" s="130" t="s">
        <v>131</v>
      </c>
      <c r="B18" s="131">
        <v>51</v>
      </c>
      <c r="C18" s="131">
        <v>9</v>
      </c>
      <c r="D18" s="131">
        <v>42</v>
      </c>
      <c r="E18" s="142">
        <v>17.647058823529406</v>
      </c>
      <c r="F18" s="142">
        <v>82.3529411764706</v>
      </c>
      <c r="G18" s="133">
        <v>132690</v>
      </c>
      <c r="H18" s="133">
        <v>2601.764705882353</v>
      </c>
    </row>
    <row r="19" spans="1:8" ht="14.25">
      <c r="A19" s="143" t="s">
        <v>132</v>
      </c>
      <c r="B19" s="144">
        <v>52</v>
      </c>
      <c r="C19" s="144">
        <v>10</v>
      </c>
      <c r="D19" s="144">
        <v>42</v>
      </c>
      <c r="E19" s="145">
        <v>19.230769230769226</v>
      </c>
      <c r="F19" s="145">
        <v>80.76923076923077</v>
      </c>
      <c r="G19" s="146">
        <v>161280</v>
      </c>
      <c r="H19" s="146">
        <v>3101.5384615384614</v>
      </c>
    </row>
    <row r="20" spans="1:8" ht="14.25">
      <c r="A20" s="130" t="s">
        <v>133</v>
      </c>
      <c r="B20" s="131">
        <v>62</v>
      </c>
      <c r="C20" s="131">
        <v>12</v>
      </c>
      <c r="D20" s="131">
        <v>50</v>
      </c>
      <c r="E20" s="142">
        <v>19.354838709677423</v>
      </c>
      <c r="F20" s="142">
        <v>80.64516129032258</v>
      </c>
      <c r="G20" s="133">
        <v>198343</v>
      </c>
      <c r="H20" s="133">
        <v>3199.0806451612902</v>
      </c>
    </row>
    <row r="21" spans="1:8" ht="14.25">
      <c r="A21" s="143" t="s">
        <v>134</v>
      </c>
      <c r="B21" s="144">
        <v>64</v>
      </c>
      <c r="C21" s="144">
        <v>16</v>
      </c>
      <c r="D21" s="144">
        <v>48</v>
      </c>
      <c r="E21" s="145">
        <v>25</v>
      </c>
      <c r="F21" s="145">
        <v>75</v>
      </c>
      <c r="G21" s="146">
        <v>182678</v>
      </c>
      <c r="H21" s="146">
        <v>2854.34375</v>
      </c>
    </row>
    <row r="22" spans="1:8" ht="14.25">
      <c r="A22" s="130" t="s">
        <v>147</v>
      </c>
      <c r="B22" s="131">
        <v>110</v>
      </c>
      <c r="C22" s="131">
        <v>15</v>
      </c>
      <c r="D22" s="131">
        <v>95</v>
      </c>
      <c r="E22" s="142">
        <v>13.63636363636364</v>
      </c>
      <c r="F22" s="142">
        <v>86.36363636363636</v>
      </c>
      <c r="G22" s="133">
        <v>251126</v>
      </c>
      <c r="H22" s="133">
        <v>2282.9636363636364</v>
      </c>
    </row>
    <row r="23" spans="1:8" ht="14.25">
      <c r="A23" s="143" t="s">
        <v>148</v>
      </c>
      <c r="B23" s="144">
        <v>58</v>
      </c>
      <c r="C23" s="144">
        <v>11</v>
      </c>
      <c r="D23" s="144">
        <v>47</v>
      </c>
      <c r="E23" s="145">
        <v>18.965517241379317</v>
      </c>
      <c r="F23" s="145">
        <v>81.03448275862068</v>
      </c>
      <c r="G23" s="146">
        <v>152824</v>
      </c>
      <c r="H23" s="146">
        <v>2634.896551724138</v>
      </c>
    </row>
    <row r="24" spans="1:8" ht="14.25">
      <c r="A24" s="130" t="s">
        <v>137</v>
      </c>
      <c r="B24" s="131">
        <v>38</v>
      </c>
      <c r="C24" s="131">
        <v>7</v>
      </c>
      <c r="D24" s="131">
        <v>31</v>
      </c>
      <c r="E24" s="142">
        <v>18.421052631578945</v>
      </c>
      <c r="F24" s="142">
        <v>81.57894736842105</v>
      </c>
      <c r="G24" s="133">
        <v>157822</v>
      </c>
      <c r="H24" s="133">
        <v>4153.210526315789</v>
      </c>
    </row>
    <row r="25" spans="1:8" ht="14.25">
      <c r="A25" s="143" t="s">
        <v>138</v>
      </c>
      <c r="B25" s="144">
        <v>55</v>
      </c>
      <c r="C25" s="144">
        <v>2</v>
      </c>
      <c r="D25" s="144">
        <v>53</v>
      </c>
      <c r="E25" s="145">
        <v>3.6363636363636402</v>
      </c>
      <c r="F25" s="145">
        <v>96.36363636363636</v>
      </c>
      <c r="G25" s="146">
        <v>156096</v>
      </c>
      <c r="H25" s="146">
        <v>2838.109090909091</v>
      </c>
    </row>
    <row r="26" spans="1:8" ht="14.25">
      <c r="A26" s="130" t="s">
        <v>139</v>
      </c>
      <c r="B26" s="131">
        <v>58</v>
      </c>
      <c r="C26" s="131">
        <v>2</v>
      </c>
      <c r="D26" s="131">
        <v>56</v>
      </c>
      <c r="E26" s="142">
        <v>3.448275862068968</v>
      </c>
      <c r="F26" s="142">
        <v>96.55172413793103</v>
      </c>
      <c r="G26" s="133">
        <v>194001</v>
      </c>
      <c r="H26" s="133">
        <v>3344.844827586207</v>
      </c>
    </row>
    <row r="27" spans="1:8" ht="14.25">
      <c r="A27" s="143" t="s">
        <v>140</v>
      </c>
      <c r="B27" s="144">
        <v>73</v>
      </c>
      <c r="C27" s="144">
        <v>2</v>
      </c>
      <c r="D27" s="144">
        <v>71</v>
      </c>
      <c r="E27" s="145">
        <v>2.7397260273972535</v>
      </c>
      <c r="F27" s="145">
        <v>97.26027397260275</v>
      </c>
      <c r="G27" s="146">
        <v>148671</v>
      </c>
      <c r="H27" s="146">
        <v>2036.5890410958905</v>
      </c>
    </row>
    <row r="28" spans="1:8" ht="15" thickBot="1">
      <c r="A28" s="138" t="s">
        <v>141</v>
      </c>
      <c r="B28" s="141">
        <v>1719</v>
      </c>
      <c r="C28" s="139">
        <v>252</v>
      </c>
      <c r="D28" s="141">
        <v>1467</v>
      </c>
      <c r="E28" s="147">
        <v>15</v>
      </c>
      <c r="F28" s="147">
        <v>85</v>
      </c>
      <c r="G28" s="141">
        <v>4665018</v>
      </c>
      <c r="H28" s="141">
        <v>2713.797556719023</v>
      </c>
    </row>
    <row r="29" spans="1:8" ht="14.25">
      <c r="A29" s="369" t="s">
        <v>198</v>
      </c>
      <c r="B29" s="369"/>
      <c r="C29" s="369"/>
      <c r="D29" s="369"/>
      <c r="E29" s="369"/>
      <c r="F29" s="369"/>
      <c r="G29" s="369"/>
      <c r="H29" s="369"/>
    </row>
    <row r="30" spans="1:8" ht="14.25">
      <c r="A30" s="370" t="s">
        <v>199</v>
      </c>
      <c r="B30" s="370"/>
      <c r="C30" s="370"/>
      <c r="D30" s="370"/>
      <c r="E30" s="370"/>
      <c r="F30" s="370"/>
      <c r="G30" s="370"/>
      <c r="H30" s="370"/>
    </row>
  </sheetData>
  <sheetProtection/>
  <mergeCells count="10">
    <mergeCell ref="A29:H29"/>
    <mergeCell ref="A30:H30"/>
    <mergeCell ref="A1:H1"/>
    <mergeCell ref="A2:A3"/>
    <mergeCell ref="C2:C3"/>
    <mergeCell ref="D2:D3"/>
    <mergeCell ref="E2:E3"/>
    <mergeCell ref="F2:F3"/>
    <mergeCell ref="G2:G3"/>
    <mergeCell ref="H2:H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B1:F32"/>
  <sheetViews>
    <sheetView zoomScalePageLayoutView="0" workbookViewId="0" topLeftCell="A1">
      <selection activeCell="H35" sqref="H35"/>
    </sheetView>
  </sheetViews>
  <sheetFormatPr defaultColWidth="11.421875" defaultRowHeight="15"/>
  <cols>
    <col min="1" max="1" width="11.421875" style="2" customWidth="1"/>
    <col min="2" max="2" width="37.00390625" style="2" customWidth="1"/>
    <col min="3" max="16384" width="11.421875" style="2" customWidth="1"/>
  </cols>
  <sheetData>
    <row r="1" spans="2:6" ht="15" customHeight="1">
      <c r="B1" s="371" t="s">
        <v>200</v>
      </c>
      <c r="C1" s="371"/>
      <c r="D1" s="371"/>
      <c r="E1" s="371"/>
      <c r="F1" s="371"/>
    </row>
    <row r="2" spans="2:6" ht="15" customHeight="1">
      <c r="B2" s="372" t="s">
        <v>201</v>
      </c>
      <c r="C2" s="372"/>
      <c r="D2" s="372"/>
      <c r="E2" s="372"/>
      <c r="F2" s="372"/>
    </row>
    <row r="3" spans="2:6" ht="27.75" thickBot="1">
      <c r="B3" s="148" t="s">
        <v>84</v>
      </c>
      <c r="C3" s="3" t="s">
        <v>202</v>
      </c>
      <c r="D3" s="3" t="s">
        <v>203</v>
      </c>
      <c r="E3" s="3" t="s">
        <v>204</v>
      </c>
      <c r="F3" s="4" t="s">
        <v>205</v>
      </c>
    </row>
    <row r="4" spans="2:6" ht="14.25">
      <c r="B4" s="8" t="s">
        <v>206</v>
      </c>
      <c r="C4" s="6">
        <v>763326</v>
      </c>
      <c r="D4" s="6">
        <v>37393</v>
      </c>
      <c r="E4" s="6">
        <v>636</v>
      </c>
      <c r="F4" s="7">
        <v>801355</v>
      </c>
    </row>
    <row r="5" spans="2:6" ht="15" customHeight="1">
      <c r="B5" s="5" t="s">
        <v>207</v>
      </c>
      <c r="C5" s="9">
        <v>2007137</v>
      </c>
      <c r="D5" s="9">
        <v>60361</v>
      </c>
      <c r="E5" s="9">
        <v>5180</v>
      </c>
      <c r="F5" s="10">
        <v>2072678</v>
      </c>
    </row>
    <row r="6" spans="2:6" ht="14.25">
      <c r="B6" s="5" t="s">
        <v>208</v>
      </c>
      <c r="C6" s="9">
        <v>1474263</v>
      </c>
      <c r="D6" s="9">
        <v>47898</v>
      </c>
      <c r="E6" s="9">
        <v>3353</v>
      </c>
      <c r="F6" s="10">
        <v>1525514</v>
      </c>
    </row>
    <row r="7" spans="2:6" ht="15" thickBot="1">
      <c r="B7" s="11" t="s">
        <v>209</v>
      </c>
      <c r="C7" s="12">
        <v>4244726</v>
      </c>
      <c r="D7" s="12">
        <v>145652</v>
      </c>
      <c r="E7" s="12">
        <v>9169</v>
      </c>
      <c r="F7" s="12">
        <v>4399547</v>
      </c>
    </row>
    <row r="8" spans="2:6" ht="14.25">
      <c r="B8" s="5" t="s">
        <v>210</v>
      </c>
      <c r="C8" s="9">
        <v>1210557</v>
      </c>
      <c r="D8" s="9">
        <v>56384</v>
      </c>
      <c r="E8" s="9">
        <v>3213</v>
      </c>
      <c r="F8" s="10">
        <v>1270154</v>
      </c>
    </row>
    <row r="9" spans="2:6" ht="15" customHeight="1">
      <c r="B9" s="5" t="s">
        <v>211</v>
      </c>
      <c r="C9" s="9">
        <v>2172251</v>
      </c>
      <c r="D9" s="9">
        <v>81767</v>
      </c>
      <c r="E9" s="9">
        <v>18711</v>
      </c>
      <c r="F9" s="10">
        <v>2272729</v>
      </c>
    </row>
    <row r="10" spans="2:6" ht="15" customHeight="1">
      <c r="B10" s="5" t="s">
        <v>212</v>
      </c>
      <c r="C10" s="9">
        <v>2104607</v>
      </c>
      <c r="D10" s="9">
        <v>69203</v>
      </c>
      <c r="E10" s="9">
        <v>2486</v>
      </c>
      <c r="F10" s="10">
        <v>2176296</v>
      </c>
    </row>
    <row r="11" spans="2:6" ht="15" customHeight="1">
      <c r="B11" s="5" t="s">
        <v>213</v>
      </c>
      <c r="C11" s="9">
        <v>1862073</v>
      </c>
      <c r="D11" s="9">
        <v>63625</v>
      </c>
      <c r="E11" s="9">
        <v>12400</v>
      </c>
      <c r="F11" s="10">
        <v>1938098</v>
      </c>
    </row>
    <row r="12" spans="2:6" ht="15" customHeight="1">
      <c r="B12" s="5" t="s">
        <v>214</v>
      </c>
      <c r="C12" s="9">
        <v>458432</v>
      </c>
      <c r="D12" s="9">
        <v>21363</v>
      </c>
      <c r="E12" s="9">
        <v>1810</v>
      </c>
      <c r="F12" s="10">
        <v>481605</v>
      </c>
    </row>
    <row r="13" spans="2:6" ht="15" customHeight="1">
      <c r="B13" s="5" t="s">
        <v>215</v>
      </c>
      <c r="C13" s="9">
        <v>2412513</v>
      </c>
      <c r="D13" s="9">
        <v>84361</v>
      </c>
      <c r="E13" s="9">
        <v>14675</v>
      </c>
      <c r="F13" s="10">
        <v>2511549</v>
      </c>
    </row>
    <row r="14" spans="2:6" ht="15" customHeight="1">
      <c r="B14" s="5" t="s">
        <v>216</v>
      </c>
      <c r="C14" s="9">
        <v>1802812</v>
      </c>
      <c r="D14" s="9">
        <v>76223</v>
      </c>
      <c r="E14" s="9">
        <v>10103</v>
      </c>
      <c r="F14" s="10">
        <v>1889138</v>
      </c>
    </row>
    <row r="15" spans="2:6" ht="15" customHeight="1">
      <c r="B15" s="5" t="s">
        <v>217</v>
      </c>
      <c r="C15" s="9">
        <v>2003315</v>
      </c>
      <c r="D15" s="9">
        <v>85156</v>
      </c>
      <c r="E15" s="9">
        <v>9267</v>
      </c>
      <c r="F15" s="10">
        <v>2097738</v>
      </c>
    </row>
    <row r="16" spans="2:6" ht="15" customHeight="1">
      <c r="B16" s="5" t="s">
        <v>218</v>
      </c>
      <c r="C16" s="9">
        <v>1358069</v>
      </c>
      <c r="D16" s="9">
        <v>53223</v>
      </c>
      <c r="E16" s="9">
        <v>3981</v>
      </c>
      <c r="F16" s="10">
        <v>1415273</v>
      </c>
    </row>
    <row r="17" spans="2:6" ht="15" customHeight="1">
      <c r="B17" s="5" t="s">
        <v>219</v>
      </c>
      <c r="C17" s="9">
        <v>1614898</v>
      </c>
      <c r="D17" s="9">
        <v>70886</v>
      </c>
      <c r="E17" s="9">
        <v>4572</v>
      </c>
      <c r="F17" s="10">
        <v>1690356</v>
      </c>
    </row>
    <row r="18" spans="2:6" ht="15" customHeight="1">
      <c r="B18" s="5" t="s">
        <v>220</v>
      </c>
      <c r="C18" s="9">
        <v>1586112</v>
      </c>
      <c r="D18" s="9">
        <v>59117</v>
      </c>
      <c r="E18" s="9">
        <v>7130</v>
      </c>
      <c r="F18" s="10">
        <v>1652359</v>
      </c>
    </row>
    <row r="19" spans="2:6" ht="15" thickBot="1">
      <c r="B19" s="11" t="s">
        <v>221</v>
      </c>
      <c r="C19" s="12">
        <v>18585639</v>
      </c>
      <c r="D19" s="12">
        <v>721308</v>
      </c>
      <c r="E19" s="12">
        <v>88348</v>
      </c>
      <c r="F19" s="12">
        <v>19395295</v>
      </c>
    </row>
    <row r="20" spans="2:6" ht="14.25">
      <c r="B20" s="5" t="s">
        <v>222</v>
      </c>
      <c r="C20" s="9">
        <v>1047362</v>
      </c>
      <c r="D20" s="9">
        <v>36095</v>
      </c>
      <c r="E20" s="9">
        <v>3937</v>
      </c>
      <c r="F20" s="10">
        <v>1087394</v>
      </c>
    </row>
    <row r="21" spans="2:6" ht="15" customHeight="1">
      <c r="B21" s="5" t="s">
        <v>223</v>
      </c>
      <c r="C21" s="9">
        <v>1041970</v>
      </c>
      <c r="D21" s="9">
        <v>38897</v>
      </c>
      <c r="E21" s="9">
        <v>4479</v>
      </c>
      <c r="F21" s="10">
        <v>1085346</v>
      </c>
    </row>
    <row r="22" spans="2:6" ht="15" customHeight="1">
      <c r="B22" s="5" t="s">
        <v>224</v>
      </c>
      <c r="C22" s="9">
        <v>1307809</v>
      </c>
      <c r="D22" s="9">
        <v>34229</v>
      </c>
      <c r="E22" s="9">
        <v>1943</v>
      </c>
      <c r="F22" s="10">
        <v>1343981</v>
      </c>
    </row>
    <row r="23" spans="2:6" ht="15" customHeight="1">
      <c r="B23" s="5" t="s">
        <v>225</v>
      </c>
      <c r="C23" s="9">
        <v>1455869</v>
      </c>
      <c r="D23" s="9">
        <v>66492</v>
      </c>
      <c r="E23" s="9">
        <v>9751</v>
      </c>
      <c r="F23" s="10">
        <v>1532112</v>
      </c>
    </row>
    <row r="24" spans="2:6" ht="15" customHeight="1">
      <c r="B24" s="5" t="s">
        <v>226</v>
      </c>
      <c r="C24" s="9">
        <v>1415527</v>
      </c>
      <c r="D24" s="9">
        <v>55166</v>
      </c>
      <c r="E24" s="9">
        <v>7878</v>
      </c>
      <c r="F24" s="10">
        <v>1478571</v>
      </c>
    </row>
    <row r="25" spans="2:6" ht="15" customHeight="1">
      <c r="B25" s="5" t="s">
        <v>227</v>
      </c>
      <c r="C25" s="9">
        <v>1944409</v>
      </c>
      <c r="D25" s="9">
        <v>71252</v>
      </c>
      <c r="E25" s="9">
        <v>14104</v>
      </c>
      <c r="F25" s="10">
        <v>2029765</v>
      </c>
    </row>
    <row r="26" spans="2:6" ht="15" customHeight="1">
      <c r="B26" s="5" t="s">
        <v>228</v>
      </c>
      <c r="C26" s="9">
        <v>1247286</v>
      </c>
      <c r="D26" s="9">
        <v>41237</v>
      </c>
      <c r="E26" s="9">
        <v>7083</v>
      </c>
      <c r="F26" s="10">
        <v>1295606</v>
      </c>
    </row>
    <row r="27" spans="2:6" ht="15" customHeight="1">
      <c r="B27" s="5" t="s">
        <v>229</v>
      </c>
      <c r="C27" s="9">
        <v>1221818</v>
      </c>
      <c r="D27" s="9">
        <v>47363</v>
      </c>
      <c r="E27" s="9">
        <v>2027</v>
      </c>
      <c r="F27" s="10">
        <v>1271208</v>
      </c>
    </row>
    <row r="28" spans="2:6" ht="15" customHeight="1">
      <c r="B28" s="5" t="s">
        <v>230</v>
      </c>
      <c r="C28" s="9">
        <v>1337522</v>
      </c>
      <c r="D28" s="9">
        <v>29705</v>
      </c>
      <c r="E28" s="9">
        <v>6181</v>
      </c>
      <c r="F28" s="10">
        <v>1373408</v>
      </c>
    </row>
    <row r="29" spans="2:6" ht="15" customHeight="1">
      <c r="B29" s="5" t="s">
        <v>231</v>
      </c>
      <c r="C29" s="9">
        <v>1155083</v>
      </c>
      <c r="D29" s="9">
        <v>44915</v>
      </c>
      <c r="E29" s="9">
        <v>20889</v>
      </c>
      <c r="F29" s="10">
        <v>1220887</v>
      </c>
    </row>
    <row r="30" spans="2:6" ht="15" thickBot="1">
      <c r="B30" s="11" t="s">
        <v>232</v>
      </c>
      <c r="C30" s="12">
        <v>13174655</v>
      </c>
      <c r="D30" s="12">
        <v>465351</v>
      </c>
      <c r="E30" s="12">
        <v>78272</v>
      </c>
      <c r="F30" s="12">
        <v>13718278</v>
      </c>
    </row>
    <row r="31" spans="2:6" ht="15" thickBot="1">
      <c r="B31" s="14" t="s">
        <v>233</v>
      </c>
      <c r="C31" s="13">
        <f>C7+C19+C30</f>
        <v>36005020</v>
      </c>
      <c r="D31" s="13">
        <f>D7+D19+D30</f>
        <v>1332311</v>
      </c>
      <c r="E31" s="13">
        <f>E7+E19+E30</f>
        <v>175789</v>
      </c>
      <c r="F31" s="13">
        <f>F7+F19+F30</f>
        <v>37513120</v>
      </c>
    </row>
    <row r="32" spans="2:6" ht="24" customHeight="1">
      <c r="B32" s="373" t="s">
        <v>234</v>
      </c>
      <c r="C32" s="373"/>
      <c r="D32" s="373"/>
      <c r="E32" s="373"/>
      <c r="F32" s="373"/>
    </row>
    <row r="33" ht="24" customHeight="1"/>
  </sheetData>
  <sheetProtection/>
  <mergeCells count="3">
    <mergeCell ref="B1:F1"/>
    <mergeCell ref="B2:F2"/>
    <mergeCell ref="B32:F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N13"/>
  <sheetViews>
    <sheetView zoomScalePageLayoutView="0" workbookViewId="0" topLeftCell="A1">
      <selection activeCell="F18" sqref="F18"/>
    </sheetView>
  </sheetViews>
  <sheetFormatPr defaultColWidth="11.421875" defaultRowHeight="15"/>
  <sheetData>
    <row r="1" spans="1:14" ht="14.25" customHeight="1">
      <c r="A1" s="375" t="s">
        <v>235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</row>
    <row r="2" spans="1:14" ht="14.25" customHeight="1">
      <c r="A2" s="376" t="s">
        <v>236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</row>
    <row r="3" spans="1:14" ht="15" customHeight="1" thickBot="1">
      <c r="A3" s="377" t="s">
        <v>237</v>
      </c>
      <c r="B3" s="379" t="s">
        <v>238</v>
      </c>
      <c r="C3" s="379"/>
      <c r="D3" s="379"/>
      <c r="E3" s="158"/>
      <c r="F3" s="379" t="s">
        <v>239</v>
      </c>
      <c r="G3" s="379"/>
      <c r="H3" s="379"/>
      <c r="I3" s="158"/>
      <c r="J3" s="379" t="s">
        <v>240</v>
      </c>
      <c r="K3" s="379"/>
      <c r="L3" s="379"/>
      <c r="M3" s="206"/>
      <c r="N3" s="380" t="s">
        <v>241</v>
      </c>
    </row>
    <row r="4" spans="1:14" ht="15" thickBot="1">
      <c r="A4" s="378"/>
      <c r="B4" s="32" t="s">
        <v>242</v>
      </c>
      <c r="C4" s="32" t="s">
        <v>243</v>
      </c>
      <c r="D4" s="32" t="s">
        <v>241</v>
      </c>
      <c r="E4" s="157"/>
      <c r="F4" s="32" t="s">
        <v>242</v>
      </c>
      <c r="G4" s="32" t="s">
        <v>243</v>
      </c>
      <c r="H4" s="32" t="s">
        <v>241</v>
      </c>
      <c r="I4" s="157"/>
      <c r="J4" s="32" t="s">
        <v>242</v>
      </c>
      <c r="K4" s="32" t="s">
        <v>243</v>
      </c>
      <c r="L4" s="32" t="s">
        <v>241</v>
      </c>
      <c r="M4" s="32"/>
      <c r="N4" s="381"/>
    </row>
    <row r="5" spans="1:14" ht="14.25">
      <c r="A5" s="153" t="s">
        <v>244</v>
      </c>
      <c r="B5" s="152">
        <v>3034376</v>
      </c>
      <c r="C5" s="152">
        <v>2801030</v>
      </c>
      <c r="D5" s="151">
        <v>5835406</v>
      </c>
      <c r="E5" s="152"/>
      <c r="F5" s="152">
        <v>5090</v>
      </c>
      <c r="G5" s="152">
        <v>5740</v>
      </c>
      <c r="H5" s="151">
        <v>10830</v>
      </c>
      <c r="I5" s="152"/>
      <c r="J5" s="152">
        <v>18615</v>
      </c>
      <c r="K5" s="152">
        <v>17736</v>
      </c>
      <c r="L5" s="152">
        <v>36351</v>
      </c>
      <c r="M5" s="152"/>
      <c r="N5" s="151">
        <v>5882587</v>
      </c>
    </row>
    <row r="6" spans="1:14" ht="14.25">
      <c r="A6" s="156" t="s">
        <v>245</v>
      </c>
      <c r="B6" s="155">
        <v>1086856</v>
      </c>
      <c r="C6" s="155">
        <v>1839994</v>
      </c>
      <c r="D6" s="154">
        <v>2926850</v>
      </c>
      <c r="E6" s="155"/>
      <c r="F6" s="155">
        <v>5525</v>
      </c>
      <c r="G6" s="155">
        <v>4559</v>
      </c>
      <c r="H6" s="154">
        <v>10084</v>
      </c>
      <c r="I6" s="155"/>
      <c r="J6" s="155">
        <v>1745</v>
      </c>
      <c r="K6" s="155">
        <v>9861</v>
      </c>
      <c r="L6" s="155">
        <v>11606</v>
      </c>
      <c r="M6" s="155"/>
      <c r="N6" s="154">
        <v>2948540</v>
      </c>
    </row>
    <row r="7" spans="1:14" ht="14.25">
      <c r="A7" s="153" t="s">
        <v>246</v>
      </c>
      <c r="B7" s="152">
        <v>1814853</v>
      </c>
      <c r="C7" s="152">
        <v>3460241</v>
      </c>
      <c r="D7" s="151">
        <v>5275094</v>
      </c>
      <c r="E7" s="152"/>
      <c r="F7" s="152">
        <v>9696</v>
      </c>
      <c r="G7" s="152">
        <v>10717</v>
      </c>
      <c r="H7" s="151">
        <v>20413</v>
      </c>
      <c r="I7" s="152"/>
      <c r="J7" s="152">
        <v>3792</v>
      </c>
      <c r="K7" s="152">
        <v>26530</v>
      </c>
      <c r="L7" s="152">
        <v>30322</v>
      </c>
      <c r="M7" s="152"/>
      <c r="N7" s="151">
        <v>5325829</v>
      </c>
    </row>
    <row r="8" spans="1:14" ht="14.25">
      <c r="A8" s="156" t="s">
        <v>247</v>
      </c>
      <c r="B8" s="155">
        <v>2889495</v>
      </c>
      <c r="C8" s="155">
        <v>3858217</v>
      </c>
      <c r="D8" s="154">
        <v>6747712</v>
      </c>
      <c r="E8" s="155"/>
      <c r="F8" s="155">
        <v>29216</v>
      </c>
      <c r="G8" s="155">
        <v>28226</v>
      </c>
      <c r="H8" s="154">
        <v>57442</v>
      </c>
      <c r="I8" s="155"/>
      <c r="J8" s="155">
        <v>6977</v>
      </c>
      <c r="K8" s="155">
        <v>14373</v>
      </c>
      <c r="L8" s="155">
        <v>21350</v>
      </c>
      <c r="M8" s="155"/>
      <c r="N8" s="154">
        <v>6826504</v>
      </c>
    </row>
    <row r="9" spans="1:14" ht="14.25">
      <c r="A9" s="153" t="s">
        <v>248</v>
      </c>
      <c r="B9" s="152">
        <v>3693556</v>
      </c>
      <c r="C9" s="152">
        <v>4548244</v>
      </c>
      <c r="D9" s="151">
        <v>8241800</v>
      </c>
      <c r="E9" s="152"/>
      <c r="F9" s="152">
        <v>81591</v>
      </c>
      <c r="G9" s="152">
        <v>92944</v>
      </c>
      <c r="H9" s="151">
        <v>174535</v>
      </c>
      <c r="I9" s="152"/>
      <c r="J9" s="152">
        <v>11097</v>
      </c>
      <c r="K9" s="152">
        <v>16082</v>
      </c>
      <c r="L9" s="152">
        <v>27179</v>
      </c>
      <c r="M9" s="152"/>
      <c r="N9" s="151">
        <v>8443514</v>
      </c>
    </row>
    <row r="10" spans="1:14" ht="14.25">
      <c r="A10" s="156" t="s">
        <v>249</v>
      </c>
      <c r="B10" s="155">
        <v>2691850</v>
      </c>
      <c r="C10" s="155">
        <v>3700377</v>
      </c>
      <c r="D10" s="154">
        <v>6392227</v>
      </c>
      <c r="E10" s="155"/>
      <c r="F10" s="155">
        <v>263975</v>
      </c>
      <c r="G10" s="155">
        <v>512797</v>
      </c>
      <c r="H10" s="154">
        <v>776772</v>
      </c>
      <c r="I10" s="155"/>
      <c r="J10" s="155">
        <v>13862</v>
      </c>
      <c r="K10" s="155">
        <v>25583</v>
      </c>
      <c r="L10" s="155">
        <v>39445</v>
      </c>
      <c r="M10" s="155"/>
      <c r="N10" s="154">
        <v>7208444</v>
      </c>
    </row>
    <row r="11" spans="1:14" ht="14.25">
      <c r="A11" s="153" t="s">
        <v>250</v>
      </c>
      <c r="B11" s="152">
        <v>190645</v>
      </c>
      <c r="C11" s="152">
        <v>395286</v>
      </c>
      <c r="D11" s="151">
        <v>585931</v>
      </c>
      <c r="E11" s="152"/>
      <c r="F11" s="152">
        <v>69066</v>
      </c>
      <c r="G11" s="152">
        <v>213169</v>
      </c>
      <c r="H11" s="151">
        <v>282235</v>
      </c>
      <c r="I11" s="152"/>
      <c r="J11" s="152">
        <v>2494</v>
      </c>
      <c r="K11" s="152">
        <v>7042</v>
      </c>
      <c r="L11" s="152">
        <v>9536</v>
      </c>
      <c r="M11" s="152"/>
      <c r="N11" s="151">
        <v>877702</v>
      </c>
    </row>
    <row r="12" spans="1:14" ht="14.25">
      <c r="A12" s="150" t="s">
        <v>251</v>
      </c>
      <c r="B12" s="149">
        <v>15401631</v>
      </c>
      <c r="C12" s="149">
        <v>20603389</v>
      </c>
      <c r="D12" s="149">
        <v>36005020</v>
      </c>
      <c r="E12" s="149"/>
      <c r="F12" s="149">
        <v>464159</v>
      </c>
      <c r="G12" s="149">
        <v>868152</v>
      </c>
      <c r="H12" s="149">
        <v>1332311</v>
      </c>
      <c r="I12" s="149"/>
      <c r="J12" s="149">
        <v>58582</v>
      </c>
      <c r="K12" s="149">
        <v>117207</v>
      </c>
      <c r="L12" s="149">
        <v>175789</v>
      </c>
      <c r="M12" s="149"/>
      <c r="N12" s="149">
        <v>37513120</v>
      </c>
    </row>
    <row r="13" spans="1:14" ht="14.25" customHeight="1">
      <c r="A13" s="374" t="s">
        <v>252</v>
      </c>
      <c r="B13" s="374"/>
      <c r="C13" s="374"/>
      <c r="D13" s="374"/>
      <c r="E13" s="374"/>
      <c r="F13" s="374"/>
      <c r="G13" s="374"/>
      <c r="H13" s="374"/>
      <c r="I13" s="374"/>
      <c r="J13" s="374"/>
      <c r="K13" s="374"/>
      <c r="L13" s="374"/>
      <c r="M13" s="374"/>
      <c r="N13" s="374"/>
    </row>
  </sheetData>
  <sheetProtection/>
  <mergeCells count="8">
    <mergeCell ref="A13:N13"/>
    <mergeCell ref="A1:N1"/>
    <mergeCell ref="A2:N2"/>
    <mergeCell ref="A3:A4"/>
    <mergeCell ref="B3:D3"/>
    <mergeCell ref="F3:H3"/>
    <mergeCell ref="J3:L3"/>
    <mergeCell ref="N3:N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2019-06-28T08:42:35Z</dcterms:modified>
  <cp:category/>
  <cp:version/>
  <cp:contentType/>
  <cp:contentStatus/>
</cp:coreProperties>
</file>